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64011"/>
  <bookViews>
    <workbookView xWindow="0" yWindow="0" windowWidth="22260" windowHeight="12648"/>
  </bookViews>
  <sheets>
    <sheet name="I.1" sheetId="71" r:id="rId1"/>
    <sheet name="I.2" sheetId="72" r:id="rId2"/>
    <sheet name="II.1" sheetId="73" r:id="rId3"/>
    <sheet name="II.2" sheetId="74" r:id="rId4"/>
    <sheet name="II.3" sheetId="75" r:id="rId5"/>
    <sheet name="IV.1" sheetId="76" r:id="rId6"/>
    <sheet name="IV.2" sheetId="77" r:id="rId7"/>
    <sheet name="V.1" sheetId="78" r:id="rId8"/>
    <sheet name="V.2" sheetId="79" r:id="rId9"/>
    <sheet name="V.3" sheetId="24" r:id="rId10"/>
    <sheet name="V.4" sheetId="25" r:id="rId11"/>
    <sheet name="V.5" sheetId="26" r:id="rId12"/>
    <sheet name="VI.1" sheetId="27" r:id="rId13"/>
    <sheet name="VII.1" sheetId="51" r:id="rId14"/>
    <sheet name="VII.2" sheetId="19" r:id="rId15"/>
    <sheet name="VII.3" sheetId="20" r:id="rId16"/>
    <sheet name="VIII.1" sheetId="5" r:id="rId17"/>
    <sheet name="VIII.2" sheetId="14" r:id="rId18"/>
    <sheet name="IX.1" sheetId="4" r:id="rId19"/>
    <sheet name="X.1" sheetId="3" r:id="rId20"/>
    <sheet name="XI.1" sheetId="2" r:id="rId21"/>
    <sheet name="XI.2" sheetId="52" r:id="rId22"/>
    <sheet name="XI.3" sheetId="53" r:id="rId23"/>
    <sheet name="XI.4" sheetId="54" r:id="rId24"/>
    <sheet name="XI.5" sheetId="55" r:id="rId25"/>
    <sheet name="XI.6" sheetId="56" r:id="rId26"/>
    <sheet name="XI.7" sheetId="57" r:id="rId27"/>
    <sheet name="XI.8" sheetId="58" r:id="rId28"/>
    <sheet name="XI.9" sheetId="59" r:id="rId29"/>
    <sheet name="XI.10" sheetId="60" r:id="rId30"/>
    <sheet name="XI.11" sheetId="61" r:id="rId31"/>
    <sheet name="XI.12" sheetId="62" r:id="rId32"/>
    <sheet name="XI.13" sheetId="63" r:id="rId33"/>
    <sheet name="XI.14" sheetId="64" r:id="rId34"/>
    <sheet name="XI.15" sheetId="66" r:id="rId35"/>
    <sheet name="XI.16" sheetId="67" r:id="rId36"/>
    <sheet name="XI.17" sheetId="69" r:id="rId37"/>
    <sheet name="XI.18" sheetId="70" r:id="rId38"/>
    <sheet name="A1.C1" sheetId="40" r:id="rId39"/>
    <sheet name="A1.C2" sheetId="41" r:id="rId40"/>
    <sheet name="A1.C3" sheetId="42" r:id="rId41"/>
    <sheet name="A1.C4" sheetId="43" r:id="rId42"/>
    <sheet name="A1.C5" sheetId="44" r:id="rId43"/>
    <sheet name="A1.C6" sheetId="80" r:id="rId44"/>
    <sheet name="A2.C1" sheetId="46" r:id="rId45"/>
  </sheets>
  <definedNames>
    <definedName name="_ftn1" localSheetId="23">XI.4!$A$12</definedName>
    <definedName name="_ftnref1" localSheetId="23">XI.4!$H$3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74" l="1"/>
  <c r="E18" i="74"/>
  <c r="E17" i="74"/>
  <c r="E16" i="74"/>
  <c r="E15" i="74"/>
  <c r="E14" i="74"/>
  <c r="E13" i="74"/>
  <c r="E12" i="74"/>
  <c r="E11" i="74"/>
  <c r="E10" i="74"/>
  <c r="E9" i="74"/>
  <c r="E8" i="74"/>
  <c r="E7" i="74"/>
  <c r="D6" i="74"/>
  <c r="D20" i="74" s="1"/>
  <c r="E20" i="74" s="1"/>
  <c r="C6" i="74"/>
  <c r="C20" i="74" s="1"/>
  <c r="B6" i="74"/>
  <c r="E6" i="74" s="1"/>
  <c r="D19" i="43" l="1"/>
  <c r="C19" i="43"/>
  <c r="J18" i="43"/>
  <c r="I18" i="43"/>
  <c r="J17" i="43"/>
  <c r="J16" i="43" s="1"/>
  <c r="I17" i="43"/>
  <c r="I16" i="43" s="1"/>
  <c r="H16" i="43"/>
  <c r="G16" i="43"/>
  <c r="F16" i="43"/>
  <c r="E16" i="43"/>
  <c r="D16" i="43"/>
  <c r="C16" i="43"/>
  <c r="J15" i="43"/>
  <c r="I15" i="43"/>
  <c r="J14" i="43"/>
  <c r="I14" i="43"/>
  <c r="J13" i="43"/>
  <c r="I13" i="43"/>
  <c r="J12" i="43"/>
  <c r="J11" i="43" s="1"/>
  <c r="J10" i="43" s="1"/>
  <c r="J19" i="43" s="1"/>
  <c r="I12" i="43"/>
  <c r="I11" i="43" s="1"/>
  <c r="I10" i="43" s="1"/>
  <c r="I19" i="43" s="1"/>
  <c r="H11" i="43"/>
  <c r="G11" i="43"/>
  <c r="F11" i="43"/>
  <c r="E11" i="43"/>
  <c r="D11" i="43"/>
  <c r="C11" i="43"/>
  <c r="H10" i="43"/>
  <c r="H19" i="43" s="1"/>
  <c r="G10" i="43"/>
  <c r="G19" i="43" s="1"/>
  <c r="F10" i="43"/>
  <c r="F19" i="43" s="1"/>
  <c r="E10" i="43"/>
  <c r="E19" i="43" s="1"/>
  <c r="D10" i="43"/>
  <c r="C10" i="43"/>
  <c r="F20" i="42"/>
  <c r="E20" i="42"/>
  <c r="F19" i="42"/>
  <c r="E19" i="42"/>
  <c r="F18" i="42"/>
  <c r="D18" i="42"/>
  <c r="E18" i="42" s="1"/>
  <c r="C18" i="42"/>
  <c r="B18" i="42"/>
  <c r="F17" i="42"/>
  <c r="E17" i="42"/>
  <c r="E16" i="42"/>
  <c r="C16" i="42"/>
  <c r="C11" i="42" s="1"/>
  <c r="C10" i="42" s="1"/>
  <c r="F15" i="42"/>
  <c r="E15" i="42"/>
  <c r="F14" i="42"/>
  <c r="E14" i="42"/>
  <c r="F13" i="42"/>
  <c r="E13" i="42"/>
  <c r="F12" i="42"/>
  <c r="E12" i="42"/>
  <c r="D11" i="42"/>
  <c r="D10" i="42" s="1"/>
  <c r="B11" i="42"/>
  <c r="B10" i="42" s="1"/>
  <c r="D16" i="41"/>
  <c r="C16" i="41"/>
  <c r="B16" i="41"/>
  <c r="D15" i="41"/>
  <c r="B15" i="41"/>
  <c r="E16" i="40"/>
  <c r="E15" i="40"/>
  <c r="E14" i="40"/>
  <c r="E13" i="40"/>
  <c r="E12" i="40"/>
  <c r="E11" i="40"/>
  <c r="E10" i="40"/>
  <c r="E10" i="42" l="1"/>
  <c r="E11" i="42"/>
  <c r="F16" i="42"/>
  <c r="F11" i="42" s="1"/>
  <c r="F10" i="42" s="1"/>
</calcChain>
</file>

<file path=xl/sharedStrings.xml><?xml version="1.0" encoding="utf-8"?>
<sst xmlns="http://schemas.openxmlformats.org/spreadsheetml/2006/main" count="1352" uniqueCount="805">
  <si>
    <t>Financiamiento del Gobierno Central Total 2016 - 2017</t>
  </si>
  <si>
    <t>(millones de pesos de 2017)</t>
  </si>
  <si>
    <t>Ejecución 2016</t>
  </si>
  <si>
    <t>Ejecución 2017</t>
  </si>
  <si>
    <t>Financiamiento</t>
  </si>
  <si>
    <t>Adquisición neta de activos financieros</t>
  </si>
  <si>
    <t>Préstamos</t>
  </si>
  <si>
    <t xml:space="preserve">   Otorgamiento de préstamos</t>
  </si>
  <si>
    <t xml:space="preserve">   Recuperación de préstamos</t>
  </si>
  <si>
    <t xml:space="preserve">Títulos y valores </t>
  </si>
  <si>
    <t xml:space="preserve">   Inversión financiera</t>
  </si>
  <si>
    <t xml:space="preserve">   Venta de activos financieros</t>
  </si>
  <si>
    <t xml:space="preserve">   Giros</t>
  </si>
  <si>
    <t xml:space="preserve">   Depósitos</t>
  </si>
  <si>
    <t>Ajustes por rezagos fondos especiales</t>
  </si>
  <si>
    <t>Uso de caja y otros</t>
  </si>
  <si>
    <t>Pasivos netos incurridos</t>
  </si>
  <si>
    <t>Endeudamiento externo neto</t>
  </si>
  <si>
    <t xml:space="preserve">   Endeudamiento</t>
  </si>
  <si>
    <t xml:space="preserve">   Amortizaciones</t>
  </si>
  <si>
    <t>Endeudamiento interno neto</t>
  </si>
  <si>
    <t>Bono de reconocimiento</t>
  </si>
  <si>
    <t>Fuentes</t>
  </si>
  <si>
    <t xml:space="preserve">    Endeudamiento bruto</t>
  </si>
  <si>
    <t>Usos</t>
  </si>
  <si>
    <t xml:space="preserve">    Déficit efectivo 2017</t>
  </si>
  <si>
    <t xml:space="preserve">    Compra neta Activos financieros</t>
  </si>
  <si>
    <t xml:space="preserve">    Amortizaciones regulares</t>
  </si>
  <si>
    <t xml:space="preserve">    Pagos de bonos de reconocimiento</t>
  </si>
  <si>
    <t>Fuente: Dipres</t>
  </si>
  <si>
    <t>Posición financiera neta</t>
  </si>
  <si>
    <t>saldo al cierre del 31 de diciembre de cada año</t>
  </si>
  <si>
    <t>(millones de US$ y porcentaje del PIB)</t>
  </si>
  <si>
    <t>MMUS$</t>
  </si>
  <si>
    <t>% del PIB</t>
  </si>
  <si>
    <t>Total activos del Tesoro Público</t>
  </si>
  <si>
    <t>Fondos soberanos</t>
  </si>
  <si>
    <t xml:space="preserve">      FRP</t>
  </si>
  <si>
    <t xml:space="preserve">      FEES</t>
  </si>
  <si>
    <t>Otros activos del Tesoro Público</t>
  </si>
  <si>
    <t>Fondo para la Educación</t>
  </si>
  <si>
    <t>Fondo de Diagnósticos y Tratamientos de Alto Costo</t>
  </si>
  <si>
    <t>Total deuda</t>
  </si>
  <si>
    <t>Cuadro 1</t>
  </si>
  <si>
    <t>TOTAL</t>
  </si>
  <si>
    <t>Cuadro 2</t>
  </si>
  <si>
    <t>Cuadro 3</t>
  </si>
  <si>
    <t>Cuadro 5</t>
  </si>
  <si>
    <t>-</t>
  </si>
  <si>
    <t>%</t>
  </si>
  <si>
    <t>Otros</t>
  </si>
  <si>
    <t xml:space="preserve">     hacer comparación con la cifra de Ejecución 2017, que incluye un ajuste equivalente.</t>
  </si>
  <si>
    <t>(1) Presupuesto 2017 incluye MM$222.943 correspondientes a Bono Electrónico FONASA, lo que permite</t>
  </si>
  <si>
    <t>Venta de activos físicos</t>
  </si>
  <si>
    <t>DE TRANSACCIONES EN ACTIVOS NO FINANCIEROS</t>
  </si>
  <si>
    <t>Ingresos de operación</t>
  </si>
  <si>
    <t>Rentas de la propiedad</t>
  </si>
  <si>
    <t>Donaciones (Transferencias)</t>
  </si>
  <si>
    <t>Imposiciones previsionales</t>
  </si>
  <si>
    <t>Ingresos tributarios netos</t>
  </si>
  <si>
    <t>DE TRANSACCIONES QUE AFECTAN EL PATRIMONIO NETO</t>
  </si>
  <si>
    <t>TOTAL INGRESOS</t>
  </si>
  <si>
    <t>Variación Real (%) 2017-2016</t>
  </si>
  <si>
    <t>Presupuesto 2017</t>
  </si>
  <si>
    <t>INGRESOS NETOS POR IMPUESTOS</t>
  </si>
  <si>
    <t>6. Otros</t>
  </si>
  <si>
    <t>5. Impuestos al Comercio Exterior</t>
  </si>
  <si>
    <t>4. Impuestos a los Actos Juridicos</t>
  </si>
  <si>
    <t xml:space="preserve">     Derechos de Extracción Ley de Pesca</t>
  </si>
  <si>
    <t xml:space="preserve">     Combustibles</t>
  </si>
  <si>
    <t xml:space="preserve">     Tabacos, Cigarros y Cigarrillos</t>
  </si>
  <si>
    <t>3. Impuestos a Productos Específicos</t>
  </si>
  <si>
    <t>2. Impuesto al Valor Agregado</t>
  </si>
  <si>
    <t xml:space="preserve">     Pagos Provisionales Mensuales</t>
  </si>
  <si>
    <t xml:space="preserve">     Declaración y Pago Mensual </t>
  </si>
  <si>
    <t xml:space="preserve">     Declaración Anual</t>
  </si>
  <si>
    <t xml:space="preserve">    Ingresos  resto de contribuyentes</t>
  </si>
  <si>
    <t xml:space="preserve">    Ingresos minería privada</t>
  </si>
  <si>
    <t>1. Impuestos a la Renta</t>
  </si>
  <si>
    <t>(millones de pesos de 2017 y % de variación real)</t>
  </si>
  <si>
    <t>Gobierno Central Presupuestario</t>
  </si>
  <si>
    <t>Ingresos Tributarios 2016 y 2017</t>
  </si>
  <si>
    <t>(1) Presupuesto 2017 incluye $222.943 millones correspondientes a Bono Electrónico Fonasa, lo que permite hacer comparación con la cifra de Ejecución 2017, que incluye un ajuste equivalente.</t>
  </si>
  <si>
    <t>Imposiciones Previsionales Salud</t>
  </si>
  <si>
    <t>Cobre bruto</t>
  </si>
  <si>
    <t>Tributación Resto de Contribuyentes</t>
  </si>
  <si>
    <t>Tributación Minería Privada</t>
  </si>
  <si>
    <t>Ingresos Tributarios Netos</t>
  </si>
  <si>
    <t>Total Ingresos</t>
  </si>
  <si>
    <t>Ejecución 2017 -   Presupuesto 2017</t>
  </si>
  <si>
    <t>Ingresos Estructurales Gobierno Central Total 2016 y 2017</t>
  </si>
  <si>
    <t>Precio referencia cobre (US$/lb)</t>
  </si>
  <si>
    <t>Brecha (% del PIB)</t>
  </si>
  <si>
    <t>Crecimiento real del PIB tendencial</t>
  </si>
  <si>
    <t>Cierre</t>
  </si>
  <si>
    <t xml:space="preserve">Presupuesto </t>
  </si>
  <si>
    <t>Presupuesto</t>
  </si>
  <si>
    <t>Parámetros estructurales 2016-2017</t>
  </si>
  <si>
    <t>Balance Estructural</t>
  </si>
  <si>
    <t>Efecto cíclico en ingresos tributarios mineros</t>
  </si>
  <si>
    <t>Efecto cíclico en cobre bruto</t>
  </si>
  <si>
    <t>Efecto cíclico en cotizaciones de salud</t>
  </si>
  <si>
    <t>Efecto cíclico en ingresos tributarios no mineros</t>
  </si>
  <si>
    <t>Efecto cíclico en los ingresos</t>
  </si>
  <si>
    <t>Balance efectivo (devengado)</t>
  </si>
  <si>
    <t>Porcentaje del PIB</t>
  </si>
  <si>
    <t>Millones de pesos</t>
  </si>
  <si>
    <t>Balance del Gobierno Central Total efectivo y estructural 2017</t>
  </si>
  <si>
    <t>Balance primario estructural</t>
  </si>
  <si>
    <t>Balance primario efectivo</t>
  </si>
  <si>
    <t>Gastos por intereses</t>
  </si>
  <si>
    <t>Ingresos por intereses</t>
  </si>
  <si>
    <t>Balance global estructural</t>
  </si>
  <si>
    <t>Balance global efectivo</t>
  </si>
  <si>
    <t>Balance primario del Gobierno Central Total devengado y estructural 2017</t>
  </si>
  <si>
    <t>(1) Presupuesto 2017 incluye MM$222.943 correspondientes a Bono Electrónico FONASA, lo que permite hacer comparación con la cifra de Ejecución 2017, que incluye un ajuste equivalente.</t>
  </si>
  <si>
    <t>Transferencias de capital</t>
  </si>
  <si>
    <t>Inversión</t>
  </si>
  <si>
    <t>Subsidios y donaciones</t>
  </si>
  <si>
    <t>Intereses</t>
  </si>
  <si>
    <t>Bienes y servicios de consumo y producción</t>
  </si>
  <si>
    <t>Personal</t>
  </si>
  <si>
    <t>TOTAL GASTOS</t>
  </si>
  <si>
    <t>2016-2017</t>
  </si>
  <si>
    <t>(MM$ de 2017)</t>
  </si>
  <si>
    <t>Ejecución –</t>
  </si>
  <si>
    <t>Ejecución</t>
  </si>
  <si>
    <t>(millones de pesos 2017)</t>
  </si>
  <si>
    <t>Gastos Gobierno Central Total 2016 y 2017</t>
  </si>
  <si>
    <t>Prestaciones previsionales (1)</t>
  </si>
  <si>
    <t xml:space="preserve">Gastos Gobierno Central Presupuestario 2016 y 2017 </t>
  </si>
  <si>
    <t>Fuente: Dipres.</t>
  </si>
  <si>
    <t>Educación</t>
  </si>
  <si>
    <t>Defensa</t>
  </si>
  <si>
    <t>Trabajo</t>
  </si>
  <si>
    <t>Interior</t>
  </si>
  <si>
    <t>Porcentaje de ejecución 2017 (%)</t>
  </si>
  <si>
    <t>Ley Aprobada 2017</t>
  </si>
  <si>
    <t>Ministerios</t>
  </si>
  <si>
    <t>(millones de pesos, % var. real anual y % de ejecución sobre Ley Aprobada)</t>
  </si>
  <si>
    <t>Gasto Corriente</t>
  </si>
  <si>
    <t xml:space="preserve"> Fuente: Dipres.</t>
  </si>
  <si>
    <t>Salud</t>
  </si>
  <si>
    <t>Obras Públicas</t>
  </si>
  <si>
    <t>Vivienda</t>
  </si>
  <si>
    <t>(millones de pesos, %var. Real anual y % de ejecución sobre Ley Aprobada)</t>
  </si>
  <si>
    <t>Gasto de Capital</t>
  </si>
  <si>
    <t>Prestaciones previsionales</t>
  </si>
  <si>
    <t>Trimestre</t>
  </si>
  <si>
    <t>Cuarto</t>
  </si>
  <si>
    <t>Tercer</t>
  </si>
  <si>
    <t>Segundo</t>
  </si>
  <si>
    <t>Primer</t>
  </si>
  <si>
    <t>(% de variación real anual)</t>
  </si>
  <si>
    <t>Gastos Gobierno Central Total Ejecución Trimestral de Gastos 2016</t>
  </si>
  <si>
    <t>Tesoro Público</t>
  </si>
  <si>
    <t>Minería</t>
  </si>
  <si>
    <t>Transportes</t>
  </si>
  <si>
    <t>RREE</t>
  </si>
  <si>
    <t>Mideplan</t>
  </si>
  <si>
    <t>Economía</t>
  </si>
  <si>
    <t>Poder Judicial</t>
  </si>
  <si>
    <t>Serv.Electoral</t>
  </si>
  <si>
    <t>Deporte</t>
  </si>
  <si>
    <t>Mujer</t>
  </si>
  <si>
    <t>Secr.Gral.Presidencia</t>
  </si>
  <si>
    <t>Congreso</t>
  </si>
  <si>
    <t>Bienes Nacionales</t>
  </si>
  <si>
    <t>Presidencia</t>
  </si>
  <si>
    <t>Secr.Gral.Gobierno</t>
  </si>
  <si>
    <t>Medio Ambiente</t>
  </si>
  <si>
    <t>Energía</t>
  </si>
  <si>
    <t>M.Público</t>
  </si>
  <si>
    <t>Contraloría</t>
  </si>
  <si>
    <t>Agricultura</t>
  </si>
  <si>
    <t>Justicia</t>
  </si>
  <si>
    <t>Hacienda</t>
  </si>
  <si>
    <t>Diferencias respecto de Ley Aprobada 2017 (MM$ 2017)</t>
  </si>
  <si>
    <t>Tasa de ejecución 2017 (% sobre Ley Aprobada)</t>
  </si>
  <si>
    <t>Ejecución 2017 (MM$ 2017)</t>
  </si>
  <si>
    <t>Ley de Presupuestos Aprobada 2017 (MM$ 2017)</t>
  </si>
  <si>
    <t>Sub/sobre ejecución según partidas</t>
  </si>
  <si>
    <t>Gasto Gobierno Central Presupuestario 2017</t>
  </si>
  <si>
    <t xml:space="preserve">    GASTOS</t>
  </si>
  <si>
    <t xml:space="preserve">    INGRESOS</t>
  </si>
  <si>
    <t>GOBIERNO CENTRAL TOTAL</t>
  </si>
  <si>
    <t>PRESTAMO NETO/ENDEUDAMIENTO NETO EXTRAPRES</t>
  </si>
  <si>
    <t>ADQUISICIÓN NETA DE ACTIVOS NO FINANCIEROS</t>
  </si>
  <si>
    <t>RESULTADO OPERATIVO BRUTO EXTRAPRESUP.</t>
  </si>
  <si>
    <t xml:space="preserve">    Intereses Devengados Bono de Reconocimiento</t>
  </si>
  <si>
    <t xml:space="preserve">          Gastos</t>
  </si>
  <si>
    <t xml:space="preserve">          Ingresos Ley 13.196 </t>
  </si>
  <si>
    <t xml:space="preserve">    Ley N° 13.196</t>
  </si>
  <si>
    <t xml:space="preserve">    Fondos Estabilización Precios de Combustibles</t>
  </si>
  <si>
    <t>TRANSACCIONES QUE AFECTAN EL PATRIMONIO NETO</t>
  </si>
  <si>
    <t>GOBIERNO CENTRAL EXTRAPRESUPUESTARIO</t>
  </si>
  <si>
    <t>PRESTAMO NETO/ENDEUDAMIENTO NETO PRESUPUESTARIO</t>
  </si>
  <si>
    <t xml:space="preserve">        Transferencias de Capital </t>
  </si>
  <si>
    <t xml:space="preserve">        Inversión </t>
  </si>
  <si>
    <t xml:space="preserve">       Venta de Activos Físicos</t>
  </si>
  <si>
    <t>ADQUISICION NETA DE ACTIVOS NO  FINANCIEROS</t>
  </si>
  <si>
    <t>RESULTADO OPERATIVO BRUTO PRESUPUESTARIO</t>
  </si>
  <si>
    <t xml:space="preserve">         Otros </t>
  </si>
  <si>
    <t xml:space="preserve">         Prestaciones Previsionales</t>
  </si>
  <si>
    <t xml:space="preserve">         Subsidios y Donaciones</t>
  </si>
  <si>
    <t xml:space="preserve">         Intereses de la Deuda</t>
  </si>
  <si>
    <t xml:space="preserve">         Bienes y Servicios de Consumo y Producción</t>
  </si>
  <si>
    <t xml:space="preserve">         Personal</t>
  </si>
  <si>
    <t xml:space="preserve">        Otros Ingresos</t>
  </si>
  <si>
    <t xml:space="preserve">        Ingresos de Operación</t>
  </si>
  <si>
    <t xml:space="preserve">        Rentas de la Propiedad</t>
  </si>
  <si>
    <t xml:space="preserve">        Donaciones</t>
  </si>
  <si>
    <t xml:space="preserve">        Imposiciones Previsionales </t>
  </si>
  <si>
    <t xml:space="preserve">        Cobre Bruto</t>
  </si>
  <si>
    <t xml:space="preserve">        Ingresos Tributarios Netos</t>
  </si>
  <si>
    <t>GOBIERNO CENTRAL PRESUPUESTARIO</t>
  </si>
  <si>
    <t>Millones de pesos de 2017</t>
  </si>
  <si>
    <t>(Millones de pesos de 2017 y Porcentaje del PIB)</t>
  </si>
  <si>
    <t>Estado de Operaciones de Gobierno: 2016 - 2017</t>
  </si>
  <si>
    <t>INFORMACIÓN ESTADÍSTICA COMPLEMENTARIA</t>
  </si>
  <si>
    <t>Ingresos tributarios totales grandes empresas privadas de cobre</t>
  </si>
  <si>
    <t>(millones de pesos de 2016)</t>
  </si>
  <si>
    <t>Var. % real 2017-2016</t>
  </si>
  <si>
    <t>Impuestos a la Renta</t>
  </si>
  <si>
    <t xml:space="preserve">    Declaración Anual</t>
  </si>
  <si>
    <t xml:space="preserve">       Impuestos</t>
  </si>
  <si>
    <t xml:space="preserve">       Sistema de Pago</t>
  </si>
  <si>
    <t xml:space="preserve">    Declaración y Pago Mensual</t>
  </si>
  <si>
    <t xml:space="preserve">    Pagos Provisionales Mensuales</t>
  </si>
  <si>
    <t>Ingresos Cobre Bruto</t>
  </si>
  <si>
    <t>Efectivo   2016</t>
  </si>
  <si>
    <t>Efectivo   2017</t>
  </si>
  <si>
    <t xml:space="preserve">     en miles de US$</t>
  </si>
  <si>
    <t xml:space="preserve">     en millones de $ de 2017</t>
  </si>
  <si>
    <t>Gobierno Central Extrapresupuestario</t>
  </si>
  <si>
    <t>Gobierno Central Consolidado</t>
  </si>
  <si>
    <t>Gastos Gobierno Central Consolidado 2016 y 2017</t>
  </si>
  <si>
    <t>(Millones de pesos de 2017)</t>
  </si>
  <si>
    <t>Ppto</t>
  </si>
  <si>
    <t>Variac.% real</t>
  </si>
  <si>
    <t>Ejecución -</t>
  </si>
  <si>
    <t>2016 - 2017</t>
  </si>
  <si>
    <t>Fcuente: Dipres.</t>
  </si>
  <si>
    <t>Cuadro 4</t>
  </si>
  <si>
    <t>Consolidado 2016</t>
  </si>
  <si>
    <t>Presupuestario</t>
  </si>
  <si>
    <t>Extrapresupuestario</t>
  </si>
  <si>
    <t>Consolidado</t>
  </si>
  <si>
    <t>En porcentaje del PIB</t>
  </si>
  <si>
    <t>De transacciones que afectan el patrimonio neto</t>
  </si>
  <si>
    <t xml:space="preserve"> I.   Tributarios</t>
  </si>
  <si>
    <t xml:space="preserve"> II.  Cobre bruto</t>
  </si>
  <si>
    <t xml:space="preserve"> III. Otros</t>
  </si>
  <si>
    <t>De transacciones en activos no financieros</t>
  </si>
  <si>
    <t>PRESTAMO NETO / ENDEUDAMIENTO NETO</t>
  </si>
  <si>
    <t>(1) Estas cifras consideran, tanto en ingresos como en gastos, el efecto del bono electrónico Fonasa.</t>
  </si>
  <si>
    <t>INFORME</t>
  </si>
  <si>
    <t>PRINCIPALES CONTENIDOS</t>
  </si>
  <si>
    <t>PERIODICIDAD</t>
  </si>
  <si>
    <t>OPORTUNIDAD</t>
  </si>
  <si>
    <t>Informe de Ejecución Presupuestaria: Operación Mensual</t>
  </si>
  <si>
    <t>- Ingresos y gastos del Gobierno Central Total, clasificación económica</t>
  </si>
  <si>
    <t>Mensual</t>
  </si>
  <si>
    <t>30 días máximo a partir del término del mes de referencia</t>
  </si>
  <si>
    <t>- Ingresos y gastos del Gobierno Central Presupuestario, clasificación económica</t>
  </si>
  <si>
    <t>- Ingresos y gastos del Gobierno Central Extrapresupuestario, clasificación económica</t>
  </si>
  <si>
    <t>- Balance contable</t>
  </si>
  <si>
    <t>Informe de Ejecución Presupuestaria: Operación Trimestral</t>
  </si>
  <si>
    <t>Trimestral</t>
  </si>
  <si>
    <t>30 días máximo a partir del término del trimestre de referencia</t>
  </si>
  <si>
    <t>- Balance ajustado</t>
  </si>
  <si>
    <t>- Ingresos tributarios</t>
  </si>
  <si>
    <t>- Información adicional de ingresos (imposiciones previsionales, ingresos tributarios minería privada, rendimiento medidas tributarias transitorias de reversión automática)</t>
  </si>
  <si>
    <t>- Variaciones y saldos FEPP, FRP y FEES</t>
  </si>
  <si>
    <t>- Deuda bruta del Gobierno Central</t>
  </si>
  <si>
    <t>Informe Financiero Empresas Públicas</t>
  </si>
  <si>
    <t>- Balance de activos y pasivos, por empresa y consolidado</t>
  </si>
  <si>
    <t>- Estado de resultados, por empresa y consolidado</t>
  </si>
  <si>
    <t>Estadísticas de las Finanzas Públicas</t>
  </si>
  <si>
    <t>- Gobierno Central Total: Clasificación económica de ingresos, gastos, adquisición de activos no financieros y partidas de financiamiento, balance contable, balance ajustado. Serie anual, trimestral último año y mensual último año</t>
  </si>
  <si>
    <t>Anual</t>
  </si>
  <si>
    <t>Fines de mayo de cada año</t>
  </si>
  <si>
    <t>- Clasificación funcional de las erogaciones. Serie anual</t>
  </si>
  <si>
    <t>- Gobierno Central Presupuestario: Clasificación económica de ingresos, gastos, adquisición de activos no financieros y partidas de financiamiento, balance contable, balance ajustado. Serie anual, trimestral último año, y mensual último año</t>
  </si>
  <si>
    <t>- Gobierno Central Extrapresupuestario: Clasificación económica de ingresos, gastos, adquisición de activos no financieros y partidas de financiamiento, balance contable, balance ajustado. Serie anual, trimestral último año, y mensual último año</t>
  </si>
  <si>
    <t>- Municipalidades: Clasificación económica de ingresos, gastos, adquisición de activos no financieros y partidas de financiamiento, balance contable, balance ajustado. Serie anual</t>
  </si>
  <si>
    <t>- Gobierno General: Clasificación económica de ingresos, gastos, adquisición de activos no financieros y partidas de financiamiento, balance contable, balance ajustado. Serie anual</t>
  </si>
  <si>
    <t>- Empresas Públicas: Clasificación económica de ingresos, gastos y adquisición de activos no financieros, balance contable, balance ajustado. Serie anual</t>
  </si>
  <si>
    <t>- Deuda bruta y neta del Sector Público</t>
  </si>
  <si>
    <t>Informe de Finanzas Públicas</t>
  </si>
  <si>
    <t>- Proyecto de Ley de Presupuestos</t>
  </si>
  <si>
    <t>Primera semana de octubre de cada año</t>
  </si>
  <si>
    <t>- Proyección Financiera del Sector Público</t>
  </si>
  <si>
    <t>- Activos y pasivos del Gobierno Central</t>
  </si>
  <si>
    <t>- Avances en la calidad del gasto</t>
  </si>
  <si>
    <t>- Gastos tributarios</t>
  </si>
  <si>
    <t>Informe de Pasivos Contingentes</t>
  </si>
  <si>
    <t>- Situación actual y proyección</t>
  </si>
  <si>
    <t>Mes de diciembre de cada año</t>
  </si>
  <si>
    <t>- Gestión de pasivos contingentes</t>
  </si>
  <si>
    <t>- Análisis de la posición fiscal</t>
  </si>
  <si>
    <t>Deuda del Gobierno Central</t>
  </si>
  <si>
    <t>- Situación actual y años anteriores, saldos totales</t>
  </si>
  <si>
    <t>90 días máximo a partir del término del trimestre de referencia</t>
  </si>
  <si>
    <t>- Detalle de saldos por: vencimiento, moneda, acreedor e instrumento</t>
  </si>
  <si>
    <t>- Proyección mediano plazo</t>
  </si>
  <si>
    <t>Evaluación de la Gestión Financiera del Sector Público y Actualización de Proyecciones</t>
  </si>
  <si>
    <t>- Evaluación de la gestión financiera del Sector Público año anterior</t>
  </si>
  <si>
    <t>Junio/julio de cada año</t>
  </si>
  <si>
    <t>- Actualización de proyecciones año en curso</t>
  </si>
  <si>
    <t>Informe de Deuda Pública</t>
  </si>
  <si>
    <t>- Deuda bruta y neta del Gobierno Central</t>
  </si>
  <si>
    <t>- Deuda bruta y neta del Banco Central</t>
  </si>
  <si>
    <t>- Notas explicativas e información complementaria</t>
  </si>
  <si>
    <t>Informe de Activos Financieros del Tesoro Público</t>
  </si>
  <si>
    <t>- Participación del Tesoro Público en el Mercado de Capitales</t>
  </si>
  <si>
    <t>- Portafolio Consolidado de Activos Financieros</t>
  </si>
  <si>
    <t>- Portafolio de los Activos Financieros en Pesos</t>
  </si>
  <si>
    <t>- Portafolio de Activos Financieros en Dólares</t>
  </si>
  <si>
    <t>- Composición por  Mercado</t>
  </si>
  <si>
    <t>Informe Ejecutivo Mensual Fondo de Reserva de Pensiones</t>
  </si>
  <si>
    <t>- Portafolio por Instrumento</t>
  </si>
  <si>
    <t>- Portafolio por Duración</t>
  </si>
  <si>
    <t>- Portafolio por Instrumento y Moneda</t>
  </si>
  <si>
    <t>Informe Ejecutivo Mensual Fondo de Estabilización Económica y Social</t>
  </si>
  <si>
    <t>Fondo de Reserva de Pensiones Informe Trimestral</t>
  </si>
  <si>
    <t>- Valor de Mercado del Fondo de Reserva de Pensiones y su Evolución</t>
  </si>
  <si>
    <t>- Evolución de Mercados Relevantes en el Trimestre</t>
  </si>
  <si>
    <t>- Política de inversión del Fondo de Reserva de Pensiones</t>
  </si>
  <si>
    <t>- Métodos de Cálculos de Estimación de los Retornos</t>
  </si>
  <si>
    <t>- Cálculo del Benchmark para el Fondo de Reserva de Pensiones</t>
  </si>
  <si>
    <t>Fondo de Estabilización Económica y Social Informe Trimestral</t>
  </si>
  <si>
    <t>- Valor de Mercado del Fondo de Estabilización Económica y Social y su Evolución</t>
  </si>
  <si>
    <t>- Política de inversión del Fondo de Estabilización Económica y Social</t>
  </si>
  <si>
    <t>- Cálculo del Benchmark para el Fondo de Estabilización Económica y Social</t>
  </si>
  <si>
    <t>Informe Trimestral Fondo para Diagnósticos y Tratamientos de Alto Costo</t>
  </si>
  <si>
    <t>- Aportes, valorización y movimientos del Fondo</t>
  </si>
  <si>
    <t>- Detalle de la inversión de recursos del Fondo</t>
  </si>
  <si>
    <t>Indicador del Balance Cíclicamente Ajustado</t>
  </si>
  <si>
    <t>- Aspectos metodológicos</t>
  </si>
  <si>
    <t>Primer semestre del año siguiente al de referencia</t>
  </si>
  <si>
    <t>- Resultados del Cálculo del Balance Estructural (último año)</t>
  </si>
  <si>
    <t>- Conclusiones y desafíos</t>
  </si>
  <si>
    <t>Estadísticas de Gestión Pública</t>
  </si>
  <si>
    <t>- Formulación y evaluación de indicadores de desempeño en el Gobierno Central</t>
  </si>
  <si>
    <t>Segundo semestre del año siguiente al de referencia</t>
  </si>
  <si>
    <t>- Cuadros estadísticos de indicadores de desempeño. Serie anual</t>
  </si>
  <si>
    <t>Estadísticas de Recursos Humanos del Sector Público</t>
  </si>
  <si>
    <t>- Caracterización de la Dotación Efectiva del Gobierno Central según distintas variables.</t>
  </si>
  <si>
    <t>Julio</t>
  </si>
  <si>
    <t>- Caracterización del personal a Honorarios según distintas variables.</t>
  </si>
  <si>
    <t>- Caracterización del uso de la Asignación por Función Crítica.</t>
  </si>
  <si>
    <t>Informe Trimestral de los Recursos Humanos del Secor Público</t>
  </si>
  <si>
    <t>- Análisis de la evolución del personal de la Dotación Efectiva y del personal Fuera de Dotación del Gobierno Central.</t>
  </si>
  <si>
    <t>60 días máximo a partir del término del trimestre de referencia</t>
  </si>
  <si>
    <t>- Información por trimestre y Partida Presupuestaria sobre personal y remuneraciones brutas promedio.</t>
  </si>
  <si>
    <t>Cuadro I.1</t>
  </si>
  <si>
    <t>Crecimiento del PIB 2012-2018(e)</t>
  </si>
  <si>
    <t>(variación % real anual)</t>
  </si>
  <si>
    <t>2018(e)</t>
  </si>
  <si>
    <t>Economías Desarrolladas</t>
  </si>
  <si>
    <t xml:space="preserve">          EE.UU.</t>
  </si>
  <si>
    <t xml:space="preserve">          Zona Euro</t>
  </si>
  <si>
    <t xml:space="preserve">          Japón</t>
  </si>
  <si>
    <t xml:space="preserve">Mercados Emergentes </t>
  </si>
  <si>
    <t xml:space="preserve">         Asia emergente</t>
  </si>
  <si>
    <t xml:space="preserve">         América Latina y el Caribe</t>
  </si>
  <si>
    <t xml:space="preserve">         Chile</t>
  </si>
  <si>
    <t>Mundo</t>
  </si>
  <si>
    <t>(e) Estimado por el FMI y para Chile corresponde a la proyección actual de la Subsecretaría de Hacienda.</t>
  </si>
  <si>
    <t>Fuentes: FMI y Banco Central de Chile</t>
  </si>
  <si>
    <t>Cuadro I.2</t>
  </si>
  <si>
    <t>Variables macroeconómicas 2016 y 2017</t>
  </si>
  <si>
    <t>Supuestos en Ley de Presupuestos 2017 y valores efectivos</t>
  </si>
  <si>
    <t>Efectivo</t>
  </si>
  <si>
    <t>PIB</t>
  </si>
  <si>
    <t>Tasa de variación real</t>
  </si>
  <si>
    <t>PIB Nominal (Miles de MM CLP)</t>
  </si>
  <si>
    <t>Demanda Interna</t>
  </si>
  <si>
    <t>Tasa de variación en dólares</t>
  </si>
  <si>
    <t>IPC</t>
  </si>
  <si>
    <t>Variación diciembre a diciembre</t>
  </si>
  <si>
    <t>Variación promedio/promedio</t>
  </si>
  <si>
    <t>Tipo de cambio $/US$</t>
  </si>
  <si>
    <t>Valor nominal</t>
  </si>
  <si>
    <t>Precio Cobre US$cent/lb</t>
  </si>
  <si>
    <t>BML</t>
  </si>
  <si>
    <t>TPM</t>
  </si>
  <si>
    <t>TPM diciembre</t>
  </si>
  <si>
    <t>(1)  Indicadores proyectados en septiembre de 2016.</t>
  </si>
  <si>
    <t>(2) Importaciones CIF ingresadas en Aduanas, las que difieren de la Balanza de Pagos por el tratamiento de la Ley Reservada del Cobre y las importaciones de Zona Franca, entre otras adecuaciones metodológicas.</t>
  </si>
  <si>
    <t>Cuadro II.1</t>
  </si>
  <si>
    <t xml:space="preserve">       Ingresos tributarios mineros </t>
  </si>
  <si>
    <t xml:space="preserve">       Ingresos tributarios resto de contribuyentes</t>
  </si>
  <si>
    <t>Cuadro II.2</t>
  </si>
  <si>
    <t>Cuadro II.3</t>
  </si>
  <si>
    <t>Cuadro IV.1</t>
  </si>
  <si>
    <t>Cuadro IV.2</t>
  </si>
  <si>
    <t>Ingresos Gobierno Central Total Ejecución Trimestral de Ingresos 2017</t>
  </si>
  <si>
    <t>Otros ingresos</t>
  </si>
  <si>
    <t>Cuadro V.1</t>
  </si>
  <si>
    <t xml:space="preserve">Cuadro V.2 </t>
  </si>
  <si>
    <t>Cuadro V.3</t>
  </si>
  <si>
    <t>Cuadro V.4</t>
  </si>
  <si>
    <t>Cuadro V.5</t>
  </si>
  <si>
    <t>Cuadro VI.1</t>
  </si>
  <si>
    <t>PRESTAMO NETO / ENDEUDAMIENTO NETO (% del PIB)</t>
  </si>
  <si>
    <t>Cuadro VII.2</t>
  </si>
  <si>
    <t>Cuadro VII.3</t>
  </si>
  <si>
    <t>Cuadro VIII.1</t>
  </si>
  <si>
    <t>Cuadro VIII.2</t>
  </si>
  <si>
    <t>Cuadro IX.1</t>
  </si>
  <si>
    <t>Cuadro X.1</t>
  </si>
  <si>
    <t>Clasificación Funcional de Erogaciones del Gobierno Central Consolidado 2000-2016-2017</t>
  </si>
  <si>
    <t>Moneda Nacional y Moneda Extranjera</t>
  </si>
  <si>
    <t>(Millones de pesos de 2017, porcentaje de gasto total y variación promedio anual)</t>
  </si>
  <si>
    <t>MM $ de 2017</t>
  </si>
  <si>
    <t>% gasto Total</t>
  </si>
  <si>
    <t>GASTO TOTAL</t>
  </si>
  <si>
    <t>Servicios Públicos Generales</t>
  </si>
  <si>
    <t>Organismos Ejecutivos y Legislativos, Asuntos Financieros y Fiscales, Asuntos Exteriores</t>
  </si>
  <si>
    <t>Ayuda Económica Exterior</t>
  </si>
  <si>
    <t>--</t>
  </si>
  <si>
    <t>Servicios Generales</t>
  </si>
  <si>
    <t>Investigación Básica</t>
  </si>
  <si>
    <t>Servicios Públicos Generales n.e.p.</t>
  </si>
  <si>
    <t>Transacciones de la Deuda Pública</t>
  </si>
  <si>
    <t>Defensa Militar</t>
  </si>
  <si>
    <t>Investigación y Desarrollo relacionados con la Defensa</t>
  </si>
  <si>
    <t>Orden Público y Seguridad</t>
  </si>
  <si>
    <t>Servicios de Policía</t>
  </si>
  <si>
    <t>Servicios de Protección contra Incendios</t>
  </si>
  <si>
    <t>Tribunales de Justicia</t>
  </si>
  <si>
    <t>Prisiones</t>
  </si>
  <si>
    <t>Orden Público y Seguridad n.e.p.</t>
  </si>
  <si>
    <t>Asuntos Económicos</t>
  </si>
  <si>
    <t>Asuntos Económicos, Comerciales y Laborales en General</t>
  </si>
  <si>
    <t>Agricultura, Silvicultura, Pesca y Caza</t>
  </si>
  <si>
    <t>Combustibles y Energía</t>
  </si>
  <si>
    <t>Minería, Manufacturas y Construcción</t>
  </si>
  <si>
    <t>Transporte</t>
  </si>
  <si>
    <t>Comunicaciones</t>
  </si>
  <si>
    <t>Otras Industrias</t>
  </si>
  <si>
    <t>Investigación y Desarrollo relacionados con Asuntos Económicos</t>
  </si>
  <si>
    <t>Asuntos Económicos n.e.p.</t>
  </si>
  <si>
    <t>Protección del Medio Ambiente</t>
  </si>
  <si>
    <t>Reducción de la Contaminación</t>
  </si>
  <si>
    <t>Protección a la diversidad Biológica y del Paisaje</t>
  </si>
  <si>
    <t>Protección del Medio Ambiente n.e.p.</t>
  </si>
  <si>
    <t>Vivienda y Servicios Comunitarios</t>
  </si>
  <si>
    <t>Urbanización</t>
  </si>
  <si>
    <t>Desarrollo Comunitario</t>
  </si>
  <si>
    <t>Abastecimiento de Agua</t>
  </si>
  <si>
    <t>Vivienda y Servicios Comunitarios n.e.p.</t>
  </si>
  <si>
    <t>Productos, Útiles y Equipos Médicos</t>
  </si>
  <si>
    <t>Servicios para Pacientes Externos</t>
  </si>
  <si>
    <t>Servicios Hospitalarios</t>
  </si>
  <si>
    <t>Servicios de Salud Pública</t>
  </si>
  <si>
    <t>Salud n.e.p.</t>
  </si>
  <si>
    <t>Actividades Recreativas, Cultura y Religión</t>
  </si>
  <si>
    <t>Servicios Recreativos y Deportivos</t>
  </si>
  <si>
    <t>Servicios Culturales</t>
  </si>
  <si>
    <t>Enseñanza Preescolar, Primaria y Secundaria</t>
  </si>
  <si>
    <t>Enseñanza Terciaria</t>
  </si>
  <si>
    <t>Enseñanza no atribuible a ningún nivel</t>
  </si>
  <si>
    <t>Servicios Auxiliares de la Educación</t>
  </si>
  <si>
    <t>Enseñanza n.e.p.</t>
  </si>
  <si>
    <t>Protección Social</t>
  </si>
  <si>
    <t>Enfermedad e Incapacidad</t>
  </si>
  <si>
    <t>Edad Avanzada</t>
  </si>
  <si>
    <t>Familia e Hijos</t>
  </si>
  <si>
    <t>Desempleo</t>
  </si>
  <si>
    <t>Exclusión Social</t>
  </si>
  <si>
    <t>Investigación y Desarrollo relacionados con Protección social</t>
  </si>
  <si>
    <t>Protección Social n.e.p</t>
  </si>
  <si>
    <t>Gasto en funciones sociales</t>
  </si>
  <si>
    <t>Crecimiento Gasto en funciones sociales 2016-2017</t>
  </si>
  <si>
    <t>Crecimiento Gasto Gobierno Central Consolidado total 2016-2017</t>
  </si>
  <si>
    <t>Cuadro XI.1</t>
  </si>
  <si>
    <t>Logro de Indicadores de Desempeño años 2016 - 2017 por Ministerio</t>
  </si>
  <si>
    <t>Ministerio</t>
  </si>
  <si>
    <t>Número de Instituciones</t>
  </si>
  <si>
    <t>Total Indicadores Evaluados</t>
  </si>
  <si>
    <t>% Promedio de Logro</t>
  </si>
  <si>
    <t>MINISTERIO DE AGRICULTURA</t>
  </si>
  <si>
    <t>MINISTERIO DE BIENES NACIONALES</t>
  </si>
  <si>
    <t>MINISTERIO DE DEFENSA NACIONAL</t>
  </si>
  <si>
    <t>MINISTERIO DE DESARROLLO SOCIAL</t>
  </si>
  <si>
    <t>MINISTERIO DE ECONOMÍA, FOMENTO Y TURISMO</t>
  </si>
  <si>
    <t>MINISTERIO DE EDUCACIÓN</t>
  </si>
  <si>
    <t>MINISTERIO DE ENERGÍA</t>
  </si>
  <si>
    <t>MINISTERIO DE HACIENDA</t>
  </si>
  <si>
    <t>MINISTERIO DE JUSTICIA Y DERECHOS HUMANOS</t>
  </si>
  <si>
    <t>MINISTERIO DE LA MUJER Y LA EQUIDAD DE GENERO</t>
  </si>
  <si>
    <t>MINISTERIO DE MINERÍA</t>
  </si>
  <si>
    <t>MINISTERIO DE OBRAS PÚBLICAS</t>
  </si>
  <si>
    <t>MINISTERIO DE RELACIONES EXTERIORES</t>
  </si>
  <si>
    <t>MINISTERIO DE SALUD</t>
  </si>
  <si>
    <t>MINISTERIO DE TRANSPORTE Y TELECOMUNICACIONES</t>
  </si>
  <si>
    <t>MINISTERIO DE VIVIENDA Y URBANISMO</t>
  </si>
  <si>
    <t>MINISTERIO DEL DEPORTE</t>
  </si>
  <si>
    <t>MINISTERIO DEL INTERIOR Y SEGURIDAD PÚBLICA</t>
  </si>
  <si>
    <t>MINISTERIO DEL MEDIO AMBIENTE</t>
  </si>
  <si>
    <t>MINISTERIO DEL TRABAJO Y PREVISIÓN SOCIAL</t>
  </si>
  <si>
    <t>MINISTERIO SECRETARÍA GENERAL DE GOBIERNO</t>
  </si>
  <si>
    <t>MINISTERIO SECRETARÍA GENERAL DE LA PRESIDENCIA</t>
  </si>
  <si>
    <t>PRESIDENCIA DE LA REPÚBLICA</t>
  </si>
  <si>
    <t>Total</t>
  </si>
  <si>
    <t>Cuadro XI.4</t>
  </si>
  <si>
    <t>Cumplimiento de PMG, 2013-2017</t>
  </si>
  <si>
    <t>Porcentaje de asignación por Desempeño Institucional</t>
  </si>
  <si>
    <t>Porcentaje de cumplimiento</t>
  </si>
  <si>
    <t>N° Instituciones</t>
  </si>
  <si>
    <t>90%-100%</t>
  </si>
  <si>
    <t>90.448 (99,7%)</t>
  </si>
  <si>
    <t>75%-89%</t>
  </si>
  <si>
    <t>&lt;75%</t>
  </si>
  <si>
    <t>Cuadro XI.5</t>
  </si>
  <si>
    <t>Instituciones por Tramos de Cumplimiento de Programas de Mejoramiento de la Gestión, 2013-2017</t>
  </si>
  <si>
    <t>Año 2017</t>
  </si>
  <si>
    <t>Año 2016</t>
  </si>
  <si>
    <t>Año 2015</t>
  </si>
  <si>
    <t>Año 2014</t>
  </si>
  <si>
    <t>Año 2013</t>
  </si>
  <si>
    <t>N°</t>
  </si>
  <si>
    <t>95%-99%</t>
  </si>
  <si>
    <t>90%-94%</t>
  </si>
  <si>
    <t>85%-89%</t>
  </si>
  <si>
    <t>80%-84%</t>
  </si>
  <si>
    <t>75%-79%</t>
  </si>
  <si>
    <t>Cuadro XI.6</t>
  </si>
  <si>
    <t>Instituciones según cumplimiento de sistemas PMG, 2013-2017</t>
  </si>
  <si>
    <t>Sistemas</t>
  </si>
  <si>
    <t>Cumplen todos los sistemas</t>
  </si>
  <si>
    <t>No cumplen 1 sistema</t>
  </si>
  <si>
    <t>No cumplen 2 sistemas</t>
  </si>
  <si>
    <t>Cuadro XI.7</t>
  </si>
  <si>
    <t>Cumplimiento de compromisos por sistema PMG, 2013-2017</t>
  </si>
  <si>
    <t>N° Servicios que comprometieron Sistema</t>
  </si>
  <si>
    <t>Porcentaje de Servicios que cumplieron en 100% los compromisos del Sistema</t>
  </si>
  <si>
    <t>N° de Servicios que no cumplen en 100% los compromisos del Sistema</t>
  </si>
  <si>
    <t>Monitoreo del Desempeño Institucional</t>
  </si>
  <si>
    <t>Planificación / Control de Gestión</t>
  </si>
  <si>
    <t>Gestión de la Calidad (ISO)</t>
  </si>
  <si>
    <t>Gestión de Excelencia</t>
  </si>
  <si>
    <t>*</t>
  </si>
  <si>
    <t>Seguridad de la Información</t>
  </si>
  <si>
    <t>Gobierno Electrónico – Tecnologías de Información</t>
  </si>
  <si>
    <t>Acreditación de la Calidad</t>
  </si>
  <si>
    <t>Descentralización</t>
  </si>
  <si>
    <t>Equidad de Género</t>
  </si>
  <si>
    <t>Compras y Contrataciones del Sector Público</t>
  </si>
  <si>
    <t>Sistema Integral de Información y Atención Ciudadana</t>
  </si>
  <si>
    <t>Sistema de Acceso a la Información Pública</t>
  </si>
  <si>
    <t>Total Servicios que comprometen PMG</t>
  </si>
  <si>
    <t>Total compromisos PMG (sistemas)</t>
  </si>
  <si>
    <t>* Sistema egresó de PMG y por lo tanto no hay servicios que lo comprometieran en ese año</t>
  </si>
  <si>
    <t>Cuadro XI.8</t>
  </si>
  <si>
    <t>Indicadores Transversales</t>
  </si>
  <si>
    <t xml:space="preserve">N° Servicios </t>
  </si>
  <si>
    <t>Resultados Globales</t>
  </si>
  <si>
    <t xml:space="preserve">% </t>
  </si>
  <si>
    <t>Implementado</t>
  </si>
  <si>
    <t>Comprometido</t>
  </si>
  <si>
    <t>1. Porcentaje de actividades de capacitación con compromiso de evaluación de transferencia en el puesto de trabajo realizada en el año t</t>
  </si>
  <si>
    <t>2. Tasa de accidentabilidad por accidentes del trabajo en el año t</t>
  </si>
  <si>
    <t>3. Porcentaje de licitaciones sin oferente en el año t</t>
  </si>
  <si>
    <t>4. Porcentaje de compromisos de auditorías implementados en el año t</t>
  </si>
  <si>
    <t>41.6%</t>
  </si>
  <si>
    <t>5. Porcentaje de medidas para la igualdad de género del Programa de Trabajo implementadas en el año t</t>
  </si>
  <si>
    <t>8. Porcentaje de controles de seguridad de la información implementados respecto del total definido en la Norma NCh-ISC 27001, en el año t</t>
  </si>
  <si>
    <t>9. Porcentaje de solicitudes de acceso a información pública respondidas en un plazo menor o igual a 15 días hábiles en el año t</t>
  </si>
  <si>
    <t>10. Índice de Eficiencia Energética (Intensidad promedio: Kwh/m2/mes)</t>
  </si>
  <si>
    <t>Edificios eléctricos:  5,31</t>
  </si>
  <si>
    <t>Edificios mixtos 35,16</t>
  </si>
  <si>
    <t>6. Porcentaje de iniciativas de descentralización y desconcentración implementadas en el año t</t>
  </si>
  <si>
    <t>7. Porcentaje de trámites digitalizados al año t respecto del total de trámites identificados en el catastro de trámites del año t-1</t>
  </si>
  <si>
    <t>Cuadro XI.9</t>
  </si>
  <si>
    <t>Cumplimiento PMG 2015-2017, Servicios Adscritos</t>
  </si>
  <si>
    <t>Dotación del Personal                                      (% de cumplimiento)</t>
  </si>
  <si>
    <t>90 – 100</t>
  </si>
  <si>
    <t>75 – 89</t>
  </si>
  <si>
    <t>&lt; 75</t>
  </si>
  <si>
    <t>Cuadro XI.10</t>
  </si>
  <si>
    <t>Instituciones MEI por tramo de Cumplimiento 2015 - 2017</t>
  </si>
  <si>
    <t>Tramo de cumplimiento</t>
  </si>
  <si>
    <t xml:space="preserve">N° Instituciones                                                       </t>
  </si>
  <si>
    <t xml:space="preserve">Dotación del Personal                                      </t>
  </si>
  <si>
    <t>90 - 100</t>
  </si>
  <si>
    <t>75 - 89</t>
  </si>
  <si>
    <t>Cuadro XI.11</t>
  </si>
  <si>
    <t>Cumplimiento MEI 2016, por sistemas</t>
  </si>
  <si>
    <t>N° de Servicios que Comprometieron Sistema</t>
  </si>
  <si>
    <t>% de Servicios que Cumplieron 100% de los Compromisos del  Sistema</t>
  </si>
  <si>
    <t>N° de Servicios que No Cumplen 100% de los compromisos del Sistema</t>
  </si>
  <si>
    <t>Monitoreo</t>
  </si>
  <si>
    <t>Cuadro XI.12</t>
  </si>
  <si>
    <t>Cumplimiento metas Ley Médica 2017</t>
  </si>
  <si>
    <t>Indicador</t>
  </si>
  <si>
    <t xml:space="preserve">Meta </t>
  </si>
  <si>
    <t>&gt;= 65%</t>
  </si>
  <si>
    <t>&gt;= 42%</t>
  </si>
  <si>
    <t>&gt;= 67%</t>
  </si>
  <si>
    <t>5% de Reducción</t>
  </si>
  <si>
    <t>Para establecimientos con:</t>
  </si>
  <si>
    <t>- Porcentaje &lt; 50%: aumento 7% sobre su línea base.</t>
  </si>
  <si>
    <t>- Porcentaje &gt; 50%: mantener o aumentar sobre su línea base.</t>
  </si>
  <si>
    <t>58%</t>
  </si>
  <si>
    <t>2. Área Atención Hospitalaria a Usuarios</t>
  </si>
  <si>
    <t>≤ 8% del total Categorizado</t>
  </si>
  <si>
    <t>3. Área Coordinación de Red Asistencial</t>
  </si>
  <si>
    <t>≤ 8.5 días</t>
  </si>
  <si>
    <t>6.29</t>
  </si>
  <si>
    <r>
      <t>1</t>
    </r>
    <r>
      <rPr>
        <b/>
        <sz val="10"/>
        <rFont val="Calibri"/>
        <family val="2"/>
        <scheme val="minor"/>
      </rPr>
      <t>. Área atención médica a usuarios</t>
    </r>
  </si>
  <si>
    <t>Cuadro XI.13</t>
  </si>
  <si>
    <t xml:space="preserve">Cumplimiento Servicio de Salud 2014 - 2017 </t>
  </si>
  <si>
    <t>(Porcentaje Promedio de Cumplimiento de Establecimientos dependientes)</t>
  </si>
  <si>
    <t>Servicio de Salud</t>
  </si>
  <si>
    <t>Servicio de Salud Arica</t>
  </si>
  <si>
    <t>Servicio de Salud Iquique</t>
  </si>
  <si>
    <t>Servicio de Salud Antofagasta</t>
  </si>
  <si>
    <t>Servicio de Salud Atacama</t>
  </si>
  <si>
    <t>Servicio de Salud Coquimbo</t>
  </si>
  <si>
    <t>Servicio de Salud Valparaíso-San Antonio</t>
  </si>
  <si>
    <t>Servicio de Salud Viña del Mar-Quillota</t>
  </si>
  <si>
    <t>Servicio de Salud Aconcagua</t>
  </si>
  <si>
    <t>Servicio de Salud Libertador General Bernardo O’Higgins</t>
  </si>
  <si>
    <t>Servicio de Salud Maule</t>
  </si>
  <si>
    <t>Servicio de Salud Ñuble</t>
  </si>
  <si>
    <t>Servicio de Salud Concepción</t>
  </si>
  <si>
    <t>Servicio de Salud Talcahuano</t>
  </si>
  <si>
    <t>Servicio de Salud Biobío</t>
  </si>
  <si>
    <t>Servicio de Salud Arauco</t>
  </si>
  <si>
    <t>Servicio de Salud Araucanía Norte</t>
  </si>
  <si>
    <t>Servicio de Salud Araucanía Sur</t>
  </si>
  <si>
    <t>Servicio de Salud Valdivia</t>
  </si>
  <si>
    <t>Servicio de Salud Osorno</t>
  </si>
  <si>
    <t>Servicio de Salud Aysén</t>
  </si>
  <si>
    <t>Servicio de Salud Magallanes</t>
  </si>
  <si>
    <t>Servicio de Salud Metropolitano Oriente</t>
  </si>
  <si>
    <t>Servicio de Salud Metropolitano Central</t>
  </si>
  <si>
    <t>Servicio de Salud Metropolitano Sur</t>
  </si>
  <si>
    <t>Servicio de Salud Metropolitano Norte</t>
  </si>
  <si>
    <t>Servicio de Salud Metropolitano Occidente</t>
  </si>
  <si>
    <t>Servicio de Salud Metropolitano Sur Oriente</t>
  </si>
  <si>
    <t>Servicio de Salud Reloncaví</t>
  </si>
  <si>
    <t>Servicio de Salud Chiloé</t>
  </si>
  <si>
    <t>Cuadro XI.14</t>
  </si>
  <si>
    <t>Unidades</t>
  </si>
  <si>
    <t>N° metas comprometidas</t>
  </si>
  <si>
    <t>% cumplimiento</t>
  </si>
  <si>
    <t>CAPJ</t>
  </si>
  <si>
    <t>Depto. Bienestar del Poder Judicial</t>
  </si>
  <si>
    <t>Academia Judicial</t>
  </si>
  <si>
    <t>Cuadro XI.15</t>
  </si>
  <si>
    <t>98.4%</t>
  </si>
  <si>
    <t>96.34%</t>
  </si>
  <si>
    <t>Cuadro XI.16</t>
  </si>
  <si>
    <t>Porcentaje de cumplimiento y bonificación Ministerio Público, 2009-2017</t>
  </si>
  <si>
    <t>Años</t>
  </si>
  <si>
    <t>% Cumplimiento</t>
  </si>
  <si>
    <t>% Bonificación</t>
  </si>
  <si>
    <t>Cuadro XI.17</t>
  </si>
  <si>
    <t>Cumplimiento MAG 2015-2017, SMA</t>
  </si>
  <si>
    <t>Cumplimiento componente institucional</t>
  </si>
  <si>
    <t>Dotación de personal</t>
  </si>
  <si>
    <t>Cumplimiento componente colectivo, equipos de trabajo con 100%</t>
  </si>
  <si>
    <t>Número de equipos de trabajo evaluados</t>
  </si>
  <si>
    <t>Cuadro XI.18</t>
  </si>
  <si>
    <t>Instrumento de Grado de Cumplimiento Global Año 2017 por Tribunal Tributario y Aduanero</t>
  </si>
  <si>
    <t xml:space="preserve"> </t>
  </si>
  <si>
    <t>Tribunal</t>
  </si>
  <si>
    <t>Porcentaje cumplimiento global</t>
  </si>
  <si>
    <t>Observaciones</t>
  </si>
  <si>
    <t xml:space="preserve">Arica y Parinacota </t>
  </si>
  <si>
    <t>Cumple</t>
  </si>
  <si>
    <t xml:space="preserve">Tarapacá </t>
  </si>
  <si>
    <t xml:space="preserve">Antofagasta </t>
  </si>
  <si>
    <t xml:space="preserve">Atacama </t>
  </si>
  <si>
    <t xml:space="preserve">Coquimbo </t>
  </si>
  <si>
    <t xml:space="preserve">Valparaíso </t>
  </si>
  <si>
    <t xml:space="preserve">Primer Tribunal de la R.M. </t>
  </si>
  <si>
    <t xml:space="preserve">Segundo Tribunal de la R.M. </t>
  </si>
  <si>
    <t xml:space="preserve">Tercer Tribunal de la R.M. </t>
  </si>
  <si>
    <t xml:space="preserve">Cuarto Tribunal de la R.M. </t>
  </si>
  <si>
    <t xml:space="preserve">Libertador General Bernardo O'Higgins </t>
  </si>
  <si>
    <t xml:space="preserve">Maule </t>
  </si>
  <si>
    <t xml:space="preserve">Biobío </t>
  </si>
  <si>
    <t xml:space="preserve">La Araucanía </t>
  </si>
  <si>
    <t xml:space="preserve">Los Ríos </t>
  </si>
  <si>
    <t xml:space="preserve">Los Lagos </t>
  </si>
  <si>
    <t xml:space="preserve">Aysén del General Carlos Ibáñez del Campo </t>
  </si>
  <si>
    <t xml:space="preserve">Magallanes y la Antártica Chilena </t>
  </si>
  <si>
    <t>Fuente: Informe Final Evaluación Cumplimiento 2017, empresa ALTOYA Ltda.</t>
  </si>
  <si>
    <t>ANEXO 1</t>
  </si>
  <si>
    <t>Cuadro VII.1</t>
  </si>
  <si>
    <t>Cuadro XI.2</t>
  </si>
  <si>
    <t>Cumplimiento de compromisos de las evaluaciones de programas e instituciones al 31 de diciembre de 2017, según año de evaluación (1999-2017)</t>
  </si>
  <si>
    <t>Año de Evaluación</t>
  </si>
  <si>
    <t>Calificación</t>
  </si>
  <si>
    <t>Cumplido</t>
  </si>
  <si>
    <t>Parcialmente Cumplido</t>
  </si>
  <si>
    <t>No Cumplido</t>
  </si>
  <si>
    <t>Traspaso de Compromisos (1)</t>
  </si>
  <si>
    <t>N° Programas</t>
  </si>
  <si>
    <t>N° de Egresados de Seguimiento (2)</t>
  </si>
  <si>
    <t>Programas</t>
  </si>
  <si>
    <t>Instituciones</t>
  </si>
  <si>
    <t>N° Total de Compromisos (3)</t>
  </si>
  <si>
    <t>(1) Corresponde a compromisos pendientes que han sido traspasados al seguimiento de evaluaciones posteriores de programas o instituciones.</t>
  </si>
  <si>
    <t>(2) Incluye programas/instituciones egresados de seguimiento o cuyos compromisos pendientes se han incorporado a otras evaluaciones posteriores.</t>
  </si>
  <si>
    <t>(3) Considera la totalidad de los compromisos establecidos con plazos de cumplimiento anteriores y hasta la fecha indicada.</t>
  </si>
  <si>
    <t>Cuadro XI.3</t>
  </si>
  <si>
    <t>Cumplimiento de compromisos de las evaluaciones de programas e instituciones al 31 de diciembre de 2017, por ministerio, años 1999-2017</t>
  </si>
  <si>
    <t>porcentaje de cumplimiento de compromisos</t>
  </si>
  <si>
    <t>N° Total de Compromisos al 31/ 12/ 2017 (2)</t>
  </si>
  <si>
    <t>Total General</t>
  </si>
  <si>
    <t>(1) Corresponde a comprmisos pendientes, traspasados al seguimiento de evaluaciones posteriores de programas/instituciones del Ministerio respectivo.</t>
  </si>
  <si>
    <t>(2) Considera la Totalidad de los compromisos establecidos con plazos de cumplimiento anteriores y hasta la fecha indicada.</t>
  </si>
  <si>
    <t>fuente: Dipres.</t>
  </si>
  <si>
    <t>Variación promedio anual período 2000-2017</t>
  </si>
  <si>
    <t>(1) Corresponde a datos sobre personal de planta y contrata en funciones a diciembre del año en que se ejecutan los compromisos PMG. Son datos a nivel agregado con que habitualmente se construye esta información, y no corresponden con exactitud al número de funcionarios que reciben efectivamente el beneficio en los Servicios Públicos respectivos.</t>
  </si>
  <si>
    <t>Dotación del Personal(1)</t>
  </si>
  <si>
    <t>Cumplimiento metas de gestión Institucional Poder Judicial, 2014-2016</t>
  </si>
  <si>
    <t>Cumplimiento metas de desempeño Colectivo Poder Judicial, 2014-2016</t>
  </si>
  <si>
    <t>Gobierno Central Presupuestario, Extrapresupuestario y Total</t>
  </si>
  <si>
    <t>- Clasificación cruzada (económica y funcional) de las erogaciones. Último año</t>
  </si>
  <si>
    <t>Anexo 2. Sistema de Información de Finanzas Públicas</t>
  </si>
  <si>
    <t>Var. real (%)</t>
  </si>
  <si>
    <t>Variación  real (%)  2017-2016</t>
  </si>
  <si>
    <t>Variación real anual (%)    2016-2017</t>
  </si>
  <si>
    <t>Variación real (%) 2016-2017</t>
  </si>
  <si>
    <t>Ley de presupuesto 2017(1)</t>
  </si>
  <si>
    <t>Importaciones(2)</t>
  </si>
  <si>
    <t>Otros ingresos (1)</t>
  </si>
  <si>
    <t>Otros Ingresos (1)</t>
  </si>
  <si>
    <t>5 Ministerios con mayor gasto aprobado (1)</t>
  </si>
  <si>
    <t>Salud(2)</t>
  </si>
  <si>
    <t>(1)     Luego de la clasificación por mayor gasto aprobado en la Ley de Presupuestos 2017, se ordena descendentemente de acuerdo al porcentaje de ejecución en 2017. El Gasto Corriente aprobado de estos 5 ministerios representa un 73,5% del Gasto Corriente total aprobado en la Ley de Presupuestos 2017.</t>
  </si>
  <si>
    <t>(2)     Estas cifras no consideran, tanto en la Ley aprobada como en la Ejecución, el Bono Electrónico Fonasa.</t>
  </si>
  <si>
    <t>(1)     Luego de la clasificación por mayor gasto aprobado en la Ley de Presupuestos 2017, se ordena descendentemente de acuerdo al porcentaje de ejecución en 2017. El Gasto de Capital aprobado de estos 5 ministerios representa un 87,3% del Gasto de Capital total aprobado en la Ley de Presupuestos 2017.</t>
  </si>
  <si>
    <r>
      <t xml:space="preserve">N° Instituciones                                                       </t>
    </r>
    <r>
      <rPr>
        <b/>
        <i/>
        <sz val="10"/>
        <rFont val="Calibri"/>
        <family val="2"/>
        <scheme val="minor"/>
      </rPr>
      <t>(% de cumplimiento)</t>
    </r>
  </si>
  <si>
    <t>≤ 1</t>
  </si>
  <si>
    <t>Disminución anual de 5% de pacientes con espera &gt; 12  horas (≤ 19,95%)</t>
  </si>
  <si>
    <t>1.     Porcentaje de pacientes hipertensos compensados (&lt; 140/90 mmHg) bajo control en el grupo de 15 y más años en el nivel primario, año t.</t>
  </si>
  <si>
    <t>2.     Porcentaje de pacientes diabéticos compensados (HbA1c &lt; 7) bajo control en el grupo de 15 y más años en el nivel primario, año t</t>
  </si>
  <si>
    <t>3.     Porcentaje de pacientes diabéticos bajo control con evaluación del pie vigente en el grupo de 15 y más años, en el nivel primario año t.</t>
  </si>
  <si>
    <t>4.     Reducción de la mediana  de días de espera de la LE quirúrgica  mayor electiva (tiempo que espera el usuario) por intervenciones quirúrgicas en el año t.</t>
  </si>
  <si>
    <t>5.     Porcentaje de ambulatorización de cirugías trazadoras definidas en el año t. (Hernias umbilicales, inguinales, crurales, línea Blanca; Colecistectomías por video laparoscopias), en pacientes mayores de 15 años.</t>
  </si>
  <si>
    <t>6.     Índice Funcional, eficiencia relativa de cada hospital en el uso de camas respecto del estándar nacional.</t>
  </si>
  <si>
    <t>7.     Oportunidad de Hospitalización para pacientes desde UEH.</t>
  </si>
  <si>
    <t>8.       Porcentaje días camas ocupados por pacientes con nivel de riesgo dependencia D2 D3 en el año t.</t>
  </si>
  <si>
    <t>9.       Promedio de días de Hospitalización de pacientes derivados vía UGCC en el sistema privado</t>
  </si>
  <si>
    <t>10.    Porcentaje de casos de Garantías Explícitas en Salud con indicación de inicio de tratamiento, en los casos que se cumplen las Garantías de Oportunidad de Inicio de Tratamiento, en el año t.</t>
  </si>
  <si>
    <t>11.    Porcentaje de atenciones trazadoras de tratamiento GES otorgadas según lo programado de atenciones trazadoras de tratamiento GES en contrato PPV para el año t</t>
  </si>
  <si>
    <t>Balance del Gobierno Central Presupuestario, Extrapresupuestario y Consolidado 2017 y Consolidado 2016 (1)</t>
  </si>
  <si>
    <t>Fuentes: Banco Central de Chile, Cochilco, INE, Servicio Nacional de Aduanas y Subsecretaría de Hacienda.</t>
  </si>
  <si>
    <t xml:space="preserve">Ingresos Gobierno Central Total en 2016 y 2017   </t>
  </si>
  <si>
    <t xml:space="preserve">(millones de pesos de 2017) </t>
  </si>
  <si>
    <t>(1) Incluye Servicios PMG, PMG Adscritos y MEI.</t>
  </si>
  <si>
    <t>Indicadores Transversales (Medir e informar). Resultados Globales 2017 (1)</t>
  </si>
  <si>
    <t>Fondos Especiales (2009-2017)</t>
  </si>
  <si>
    <t>Moneda Nacional y Extranjera</t>
  </si>
  <si>
    <t>(cifras en millones de dólares y pesos según corresponda)</t>
  </si>
  <si>
    <t>A. EN MONEDA EXTRANJERA</t>
  </si>
  <si>
    <t>Millones de dólares</t>
  </si>
  <si>
    <t>Fondo de Reserva de Pensiones</t>
  </si>
  <si>
    <t xml:space="preserve">    Aportes</t>
  </si>
  <si>
    <t>Saldo al 31 de diciembre</t>
  </si>
  <si>
    <t>Fondo de Estabilización Económica y Social</t>
  </si>
  <si>
    <t>Fondo de Estabilización de Precios del Petróleo</t>
  </si>
  <si>
    <t xml:space="preserve">    Depósitos</t>
  </si>
  <si>
    <t xml:space="preserve">    Aplicación</t>
  </si>
  <si>
    <t>Fondo de Estabilización de Precios de Combustibles Derivados del Petróleo</t>
  </si>
  <si>
    <t>B. EN MONEDA NACIONAL</t>
  </si>
  <si>
    <t xml:space="preserve">    Intereses Capitalizados</t>
  </si>
  <si>
    <t xml:space="preserve">    Retiros</t>
  </si>
  <si>
    <t xml:space="preserve">    Conversión de Monedas</t>
  </si>
  <si>
    <t>Fondo de Reconstrucción</t>
  </si>
  <si>
    <t>Fondo para Diagnósticos y Tratamientos de Alto Costo</t>
  </si>
  <si>
    <t xml:space="preserve">    Variación Valor Mercado(1)</t>
  </si>
  <si>
    <t>Fondo de Infraestructura (3)</t>
  </si>
  <si>
    <t xml:space="preserve">    Retiros(2)</t>
  </si>
  <si>
    <t>(1) Considera los intereses devengados y las ganancias (o pérdidas) de capital.</t>
  </si>
  <si>
    <t>(2) Considera los pagos por concepto de administración, custodia y otros como los retiros efectivos de recursos.</t>
  </si>
  <si>
    <t>(3) Se refiere al fondo creado bajo un Protolo entre el Ministro de Hacienda y de Obras Públicas, en septiembre de 1998.</t>
  </si>
  <si>
    <t>Cuadro 6</t>
  </si>
  <si>
    <t>PRÉSTAMO NETO/ENDEUDAM NETO (PRESUPUESTARIO+EXTRAPRESUPUESTARIO)</t>
  </si>
  <si>
    <t>3,0% (1)</t>
  </si>
  <si>
    <t>2,57 (2)</t>
  </si>
  <si>
    <t>(1)Los cambios en la tasa de crecimiento entre lo presupuestado y el cierre, para el año 2017, obedecen a que durante el Presupuesto el PIB tendencial fue estimado utilizando los supuestos entregados por el Comité Consultivo en base a las Cuentas Nacionales 2008, mientras que el cierre se estimó en base a las Cuentas Nacionales 2013.</t>
  </si>
  <si>
    <t>(2)En enero 2016, el Ministro de Hacienda, previa consulta al Consejo Fiscal Asesor (CFA), decidió realizar una convocatoria oficial de carácter extraordinaria al Comité Consultivo del Precio de Referencia del Cobre con motivo de recalibrar la estimación del Balance Cíclicamente Ajustado. Este sustituye la consulta realizada en julio 2015, que entregó el parámetro con que se realizó la Ley de Presupuestos para el Sector Público 2016.</t>
  </si>
  <si>
    <t>Balance del Gobierno Central Total 2016 y 2017(1)</t>
  </si>
  <si>
    <t>-3,3(2)</t>
  </si>
  <si>
    <t>(2) Porcentaje del PIB estimado a la fecha de elaboración del Presupuesto.</t>
  </si>
  <si>
    <t>Fondos especiales (1)</t>
  </si>
  <si>
    <t>(1) Fondos creados por las leyes N° 19.030 y N° 20.063; en el último caso, el fondo estuvo vigente hasta junio de 2010.</t>
  </si>
  <si>
    <t>Fuentes y usos de recursos fiscales 2017(1)</t>
  </si>
  <si>
    <t>(1) Esta descomposición corresponde a la clasificación "transacciones en activos financieros", la cual es recogida del estado de operaciones, según las definiciones del FMI.</t>
  </si>
  <si>
    <t>Fondo de Apoyo Regional (1)</t>
  </si>
  <si>
    <t>Posición financiera neta  (2)</t>
  </si>
  <si>
    <t>(1) A partir de marzo de 2017, el saldo del Fondo de Apoyo Regional se reporta separado de los OATP.</t>
  </si>
  <si>
    <t>(2) El monto de la PFN difiere del "Pasivo financiero neto del Gobierno Central" publicado en el Informe de Estadísticas de la Deuda Pública del Ministerio de Hacienda, dado que este último incorpora otras categorías de activos financieros no consideradas en el cálculo de la PFN.</t>
  </si>
  <si>
    <t>(1) EEFF de la SVS: Estados Financieros de la Superintendencia de Valores y Seguros.</t>
  </si>
  <si>
    <t>90 días a partir de la fecha límite de publicación de EEFF en SVS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</si>
</sst>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0_-;\-* #,##0_-;_-* &quot;-&quot;_-;_-@_-"/>
    <numFmt numFmtId="43" formatCode="_-* #,##0.00_-;\-* #,##0.00_-;_-* &quot;-&quot;??_-;_-@_-"/>
    <numFmt numFmtId="164" formatCode="#,##0.0"/>
    <numFmt numFmtId="165" formatCode="0.0%"/>
    <numFmt numFmtId="166" formatCode="#,##0_ ;\-#,##0\ "/>
    <numFmt numFmtId="167" formatCode="_-* #,##0_-;\-* #,##0_-;_-* &quot;-&quot;??_-;_-@_-"/>
    <numFmt numFmtId="168" formatCode="_-* #,##0.00\ _P_t_a_-;\-* #,##0.00\ _P_t_a_-;_-* &quot;-&quot;??\ _P_t_a_-;_-@_-"/>
    <numFmt numFmtId="169" formatCode="#,##0.0_ ;\-#,##0.0\ "/>
    <numFmt numFmtId="170" formatCode="0.0"/>
    <numFmt numFmtId="171" formatCode="#,##0.0000"/>
    <numFmt numFmtId="172" formatCode="_-* #,##0.0_-;\-* #,##0.0_-;_-* &quot;-&quot;??_-;_-@_-"/>
    <numFmt numFmtId="173" formatCode="&quot;Ch$&quot;#,##0_);\(&quot;Ch$&quot;#,##0\)"/>
    <numFmt numFmtId="174" formatCode="&quot;Ch$&quot;#,##0.00_);\(&quot;Ch$&quot;#,##0.00\)"/>
    <numFmt numFmtId="175" formatCode="#,##0.00000"/>
    <numFmt numFmtId="176" formatCode="_-* #,##0.000_-;\-* #,##0.000_-;_-* &quot;-&quot;??_-;_-@_-"/>
  </numFmts>
  <fonts count="12"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sz val="10"/>
      <name val="Arial"/>
      <family val="2"/>
    </font>
    <font>
      <sz val="10"/>
      <color theme="1"/>
      <name val="Calibri"/>
      <family val="2"/>
      <scheme val="minor"/>
    </font>
    <font>
      <b/>
      <sz val="10"/>
      <color theme="1"/>
      <name val="Calibri"/>
      <family val="2"/>
      <scheme val="minor"/>
    </font>
    <font>
      <b/>
      <sz val="10"/>
      <color rgb="FF000000"/>
      <name val="Calibri"/>
      <family val="2"/>
      <scheme val="minor"/>
    </font>
    <font>
      <sz val="10"/>
      <color rgb="FF000000"/>
      <name val="Calibri"/>
      <family val="2"/>
      <scheme val="minor"/>
    </font>
    <font>
      <b/>
      <i/>
      <sz val="10"/>
      <name val="Calibri"/>
      <family val="2"/>
      <scheme val="minor"/>
    </font>
    <font>
      <b/>
      <sz val="18"/>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56">
    <border>
      <left/>
      <right/>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auto="1"/>
      </bottom>
      <diagonal/>
    </border>
    <border>
      <left style="thin">
        <color rgb="FFFF0000"/>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rgb="FFFF0000"/>
      </right>
      <top/>
      <bottom/>
      <diagonal/>
    </border>
    <border>
      <left style="thin">
        <color rgb="FFC00000"/>
      </left>
      <right style="thin">
        <color indexed="64"/>
      </right>
      <top/>
      <bottom/>
      <diagonal/>
    </border>
    <border>
      <left style="thin">
        <color indexed="64"/>
      </left>
      <right style="thin">
        <color rgb="FFFF0000"/>
      </right>
      <top/>
      <bottom style="thin">
        <color indexed="64"/>
      </bottom>
      <diagonal/>
    </border>
    <border>
      <left style="thin">
        <color rgb="FFC00000"/>
      </left>
      <right style="thin">
        <color rgb="FFFF0000"/>
      </right>
      <top/>
      <bottom style="thin">
        <color indexed="64"/>
      </bottom>
      <diagonal/>
    </border>
    <border>
      <left style="thin">
        <color rgb="FFC00000"/>
      </left>
      <right style="thin">
        <color indexed="64"/>
      </right>
      <top/>
      <bottom style="thin">
        <color indexed="64"/>
      </bottom>
      <diagonal/>
    </border>
    <border>
      <left/>
      <right style="thin">
        <color indexed="8"/>
      </right>
      <top/>
      <bottom/>
      <diagonal/>
    </border>
    <border>
      <left/>
      <right style="thin">
        <color indexed="8"/>
      </right>
      <top style="thin">
        <color indexed="64"/>
      </top>
      <bottom/>
      <diagonal/>
    </border>
    <border>
      <left/>
      <right style="thin">
        <color indexed="8"/>
      </right>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rgb="FF000000"/>
      </right>
      <top/>
      <bottom/>
      <diagonal/>
    </border>
    <border>
      <left/>
      <right style="medium">
        <color rgb="FF000000"/>
      </right>
      <top/>
      <bottom style="medium">
        <color indexed="64"/>
      </bottom>
      <diagonal/>
    </border>
    <border>
      <left/>
      <right/>
      <top style="double">
        <color indexed="8"/>
      </top>
      <bottom/>
      <diagonal/>
    </border>
  </borders>
  <cellStyleXfs count="21">
    <xf numFmtId="0" fontId="0" fillId="0" borderId="0"/>
    <xf numFmtId="43" fontId="1" fillId="0" borderId="0" applyFont="0" applyFill="0" applyBorder="0" applyAlignment="0" applyProtection="0"/>
    <xf numFmtId="168" fontId="4"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4" fillId="0" borderId="0"/>
    <xf numFmtId="4" fontId="4" fillId="0" borderId="0" applyFont="0" applyFill="0" applyBorder="0" applyAlignment="0" applyProtection="0"/>
    <xf numFmtId="3" fontId="4" fillId="0" borderId="0" applyFont="0" applyFill="0" applyBorder="0" applyAlignment="0" applyProtection="0"/>
    <xf numFmtId="174" fontId="4" fillId="0" borderId="0" applyFont="0" applyFill="0" applyBorder="0" applyAlignment="0" applyProtection="0"/>
    <xf numFmtId="173" fontId="4" fillId="0" borderId="0" applyFont="0" applyFill="0" applyBorder="0" applyAlignment="0" applyProtection="0"/>
    <xf numFmtId="15" fontId="4" fillId="0" borderId="0" applyFont="0" applyFill="0" applyBorder="0" applyAlignment="0" applyProtection="0"/>
    <xf numFmtId="2" fontId="4"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55" applyNumberFormat="0" applyFont="0" applyFill="0" applyAlignment="0" applyProtection="0"/>
  </cellStyleXfs>
  <cellXfs count="496">
    <xf numFmtId="0" fontId="0" fillId="0" borderId="0" xfId="0"/>
    <xf numFmtId="0" fontId="3" fillId="2" borderId="0" xfId="0" applyFont="1" applyFill="1" applyAlignment="1">
      <alignment vertical="center"/>
    </xf>
    <xf numFmtId="0" fontId="2" fillId="2" borderId="10" xfId="0" applyFont="1" applyFill="1" applyBorder="1" applyAlignment="1">
      <alignment horizontal="center" vertical="center" wrapText="1"/>
    </xf>
    <xf numFmtId="167" fontId="3" fillId="2" borderId="6" xfId="1" applyNumberFormat="1" applyFont="1" applyFill="1" applyBorder="1"/>
    <xf numFmtId="0" fontId="2" fillId="2" borderId="6" xfId="0" applyFont="1" applyFill="1" applyBorder="1" applyAlignment="1">
      <alignment vertical="center"/>
    </xf>
    <xf numFmtId="0" fontId="3" fillId="2" borderId="6" xfId="0" applyFont="1" applyFill="1" applyBorder="1" applyAlignment="1">
      <alignment vertical="center"/>
    </xf>
    <xf numFmtId="0" fontId="3" fillId="2" borderId="0" xfId="0" applyFont="1" applyFill="1"/>
    <xf numFmtId="0" fontId="3" fillId="2" borderId="20" xfId="0" applyFont="1" applyFill="1" applyBorder="1" applyAlignment="1">
      <alignment vertical="center"/>
    </xf>
    <xf numFmtId="0" fontId="3" fillId="2" borderId="16" xfId="0" applyFont="1" applyFill="1" applyBorder="1" applyAlignment="1">
      <alignment vertical="center"/>
    </xf>
    <xf numFmtId="0" fontId="2" fillId="2" borderId="9" xfId="0" applyFont="1" applyFill="1" applyBorder="1" applyAlignment="1">
      <alignment vertical="center"/>
    </xf>
    <xf numFmtId="170" fontId="2" fillId="2" borderId="9" xfId="0" applyNumberFormat="1" applyFont="1" applyFill="1" applyBorder="1" applyAlignment="1">
      <alignment horizontal="center" vertical="center"/>
    </xf>
    <xf numFmtId="0" fontId="3" fillId="2" borderId="9" xfId="0" applyFont="1" applyFill="1" applyBorder="1" applyAlignment="1">
      <alignment vertical="center"/>
    </xf>
    <xf numFmtId="0" fontId="3" fillId="2" borderId="9" xfId="0" applyFont="1" applyFill="1" applyBorder="1" applyAlignment="1">
      <alignment horizontal="center" vertical="center"/>
    </xf>
    <xf numFmtId="0" fontId="2" fillId="2" borderId="3" xfId="0" applyFont="1" applyFill="1" applyBorder="1" applyAlignment="1">
      <alignment vertical="center"/>
    </xf>
    <xf numFmtId="0" fontId="2" fillId="2" borderId="3" xfId="0" applyFont="1" applyFill="1" applyBorder="1" applyAlignment="1">
      <alignment horizontal="center" vertical="center"/>
    </xf>
    <xf numFmtId="170" fontId="2" fillId="2" borderId="3" xfId="0" applyNumberFormat="1" applyFont="1" applyFill="1" applyBorder="1" applyAlignment="1">
      <alignment horizontal="center" vertical="center"/>
    </xf>
    <xf numFmtId="0" fontId="2" fillId="2" borderId="2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18" xfId="0" applyFont="1" applyFill="1" applyBorder="1" applyAlignment="1">
      <alignment horizontal="center" vertical="center"/>
    </xf>
    <xf numFmtId="3" fontId="2" fillId="2" borderId="9" xfId="0" applyNumberFormat="1" applyFont="1" applyFill="1" applyBorder="1" applyAlignment="1">
      <alignment vertical="center"/>
    </xf>
    <xf numFmtId="3" fontId="3" fillId="2" borderId="9" xfId="0" applyNumberFormat="1" applyFont="1" applyFill="1" applyBorder="1" applyAlignment="1">
      <alignment vertical="center"/>
    </xf>
    <xf numFmtId="3" fontId="2" fillId="2" borderId="3" xfId="0" applyNumberFormat="1" applyFont="1" applyFill="1" applyBorder="1" applyAlignment="1">
      <alignment vertical="center"/>
    </xf>
    <xf numFmtId="0" fontId="2" fillId="2" borderId="30" xfId="5" applyFont="1" applyFill="1" applyBorder="1" applyAlignment="1">
      <alignment vertical="center"/>
    </xf>
    <xf numFmtId="0" fontId="3" fillId="2" borderId="31" xfId="5" applyFont="1" applyFill="1" applyBorder="1" applyAlignment="1">
      <alignment vertical="center"/>
    </xf>
    <xf numFmtId="0" fontId="2" fillId="2" borderId="31" xfId="5" applyFont="1" applyFill="1" applyBorder="1" applyAlignment="1">
      <alignment vertical="center"/>
    </xf>
    <xf numFmtId="0" fontId="2" fillId="2" borderId="4" xfId="5" applyFont="1" applyFill="1" applyBorder="1" applyAlignment="1">
      <alignment vertical="center"/>
    </xf>
    <xf numFmtId="167" fontId="2" fillId="2" borderId="7" xfId="4" applyNumberFormat="1" applyFont="1" applyFill="1" applyBorder="1" applyAlignment="1">
      <alignment horizontal="center" vertical="center"/>
    </xf>
    <xf numFmtId="167" fontId="3" fillId="2" borderId="6" xfId="4" applyNumberFormat="1" applyFont="1" applyFill="1" applyBorder="1" applyAlignment="1">
      <alignment horizontal="center" vertical="center"/>
    </xf>
    <xf numFmtId="41" fontId="3" fillId="2" borderId="6" xfId="4" applyNumberFormat="1" applyFont="1" applyFill="1" applyBorder="1"/>
    <xf numFmtId="167" fontId="3" fillId="2" borderId="6" xfId="4" applyNumberFormat="1" applyFont="1" applyFill="1" applyBorder="1"/>
    <xf numFmtId="167" fontId="2" fillId="2" borderId="6" xfId="4" applyNumberFormat="1" applyFont="1" applyFill="1" applyBorder="1" applyAlignment="1">
      <alignment horizontal="center" vertical="center"/>
    </xf>
    <xf numFmtId="167" fontId="2" fillId="2" borderId="3" xfId="4" applyNumberFormat="1" applyFont="1" applyFill="1" applyBorder="1" applyAlignment="1">
      <alignment horizontal="center" vertical="center"/>
    </xf>
    <xf numFmtId="167" fontId="2" fillId="2" borderId="12" xfId="4" applyNumberFormat="1" applyFont="1" applyFill="1" applyBorder="1" applyAlignment="1">
      <alignment horizontal="center" vertical="center"/>
    </xf>
    <xf numFmtId="167" fontId="3" fillId="2" borderId="0" xfId="4" applyNumberFormat="1" applyFont="1" applyFill="1" applyBorder="1" applyAlignment="1">
      <alignment horizontal="center" vertical="center"/>
    </xf>
    <xf numFmtId="41" fontId="3" fillId="2" borderId="0" xfId="4" applyNumberFormat="1" applyFont="1" applyFill="1" applyBorder="1"/>
    <xf numFmtId="167" fontId="3" fillId="2" borderId="0" xfId="4" applyNumberFormat="1" applyFont="1" applyFill="1" applyBorder="1"/>
    <xf numFmtId="167" fontId="2" fillId="2" borderId="0" xfId="4" applyNumberFormat="1" applyFont="1" applyFill="1" applyBorder="1" applyAlignment="1">
      <alignment horizontal="center" vertical="center"/>
    </xf>
    <xf numFmtId="167" fontId="2" fillId="2" borderId="1" xfId="4" applyNumberFormat="1" applyFont="1" applyFill="1" applyBorder="1" applyAlignment="1">
      <alignment horizontal="center" vertical="center"/>
    </xf>
    <xf numFmtId="170" fontId="2" fillId="2" borderId="8" xfId="4" applyNumberFormat="1" applyFont="1" applyFill="1" applyBorder="1" applyAlignment="1">
      <alignment horizontal="center"/>
    </xf>
    <xf numFmtId="170" fontId="3" fillId="2" borderId="5" xfId="4" applyNumberFormat="1" applyFont="1" applyFill="1" applyBorder="1" applyAlignment="1">
      <alignment horizontal="center"/>
    </xf>
    <xf numFmtId="170" fontId="2" fillId="2" borderId="5" xfId="4" applyNumberFormat="1" applyFont="1" applyFill="1" applyBorder="1" applyAlignment="1">
      <alignment horizontal="center"/>
    </xf>
    <xf numFmtId="170" fontId="2" fillId="2" borderId="2" xfId="4" applyNumberFormat="1" applyFont="1" applyFill="1" applyBorder="1" applyAlignment="1">
      <alignment horizontal="center"/>
    </xf>
    <xf numFmtId="0" fontId="2" fillId="2" borderId="0" xfId="0" applyFont="1" applyFill="1" applyBorder="1" applyAlignment="1">
      <alignment horizontal="left" vertical="center" wrapText="1"/>
    </xf>
    <xf numFmtId="0" fontId="3" fillId="2" borderId="9" xfId="0" applyFont="1" applyFill="1" applyBorder="1" applyAlignment="1">
      <alignment vertical="center" wrapText="1"/>
    </xf>
    <xf numFmtId="3" fontId="2" fillId="2" borderId="9" xfId="0" applyNumberFormat="1" applyFont="1" applyFill="1" applyBorder="1" applyAlignment="1">
      <alignment horizontal="right" vertical="center" wrapText="1"/>
    </xf>
    <xf numFmtId="3" fontId="3" fillId="2" borderId="9" xfId="0" applyNumberFormat="1" applyFont="1" applyFill="1" applyBorder="1" applyAlignment="1">
      <alignment horizontal="right" vertical="center" wrapText="1"/>
    </xf>
    <xf numFmtId="0" fontId="3" fillId="2" borderId="9" xfId="0" applyFont="1" applyFill="1" applyBorder="1" applyAlignment="1">
      <alignment horizontal="right" vertical="center" wrapText="1"/>
    </xf>
    <xf numFmtId="0" fontId="3" fillId="2" borderId="0" xfId="0" applyFont="1" applyFill="1" applyBorder="1" applyAlignment="1">
      <alignment horizontal="left" vertical="center"/>
    </xf>
    <xf numFmtId="0" fontId="2" fillId="2" borderId="9" xfId="0" applyFont="1" applyFill="1" applyBorder="1" applyAlignment="1">
      <alignment horizontal="left" vertical="center"/>
    </xf>
    <xf numFmtId="3" fontId="2" fillId="2" borderId="9" xfId="0" applyNumberFormat="1" applyFont="1" applyFill="1" applyBorder="1" applyAlignment="1">
      <alignment horizontal="right" vertical="center"/>
    </xf>
    <xf numFmtId="0" fontId="3" fillId="2" borderId="9" xfId="0" applyFont="1" applyFill="1" applyBorder="1" applyAlignment="1">
      <alignment horizontal="left" vertical="center"/>
    </xf>
    <xf numFmtId="3" fontId="3" fillId="2" borderId="9" xfId="0" applyNumberFormat="1" applyFont="1" applyFill="1" applyBorder="1" applyAlignment="1">
      <alignment horizontal="right" vertical="center"/>
    </xf>
    <xf numFmtId="4" fontId="3" fillId="2" borderId="9" xfId="0" applyNumberFormat="1" applyFont="1" applyFill="1" applyBorder="1" applyAlignment="1">
      <alignment horizontal="right" vertical="center"/>
    </xf>
    <xf numFmtId="0" fontId="3" fillId="2" borderId="9" xfId="0" applyFont="1" applyFill="1" applyBorder="1" applyAlignment="1">
      <alignment horizontal="right" vertical="center"/>
    </xf>
    <xf numFmtId="0" fontId="3" fillId="2" borderId="9" xfId="0" applyFont="1" applyFill="1" applyBorder="1" applyAlignment="1">
      <alignment horizontal="left" vertical="center" wrapText="1"/>
    </xf>
    <xf numFmtId="4" fontId="2" fillId="2" borderId="9" xfId="0" applyNumberFormat="1" applyFont="1" applyFill="1" applyBorder="1" applyAlignment="1">
      <alignment horizontal="right" vertical="center"/>
    </xf>
    <xf numFmtId="0" fontId="3" fillId="2" borderId="7" xfId="0" quotePrefix="1" applyFont="1" applyFill="1" applyBorder="1" applyAlignment="1">
      <alignment horizontal="left" vertical="center" wrapText="1"/>
    </xf>
    <xf numFmtId="0" fontId="3" fillId="2" borderId="3" xfId="0" quotePrefix="1" applyFont="1" applyFill="1" applyBorder="1" applyAlignment="1">
      <alignment horizontal="left" vertical="center" wrapText="1"/>
    </xf>
    <xf numFmtId="0" fontId="3" fillId="2" borderId="0" xfId="0" quotePrefix="1" applyFont="1" applyFill="1"/>
    <xf numFmtId="0" fontId="3" fillId="2" borderId="5" xfId="0" quotePrefix="1" applyFont="1" applyFill="1" applyBorder="1" applyAlignment="1">
      <alignment horizontal="left" vertical="center" wrapText="1"/>
    </xf>
    <xf numFmtId="0" fontId="3" fillId="2" borderId="2" xfId="0" quotePrefix="1" applyFont="1" applyFill="1" applyBorder="1" applyAlignment="1">
      <alignment horizontal="left" vertical="center" wrapText="1"/>
    </xf>
    <xf numFmtId="0" fontId="3" fillId="2" borderId="0" xfId="0" quotePrefix="1" applyFont="1" applyFill="1" applyBorder="1" applyAlignment="1">
      <alignment horizontal="left" vertical="center" wrapText="1"/>
    </xf>
    <xf numFmtId="0" fontId="3" fillId="2" borderId="0" xfId="0" applyFont="1" applyFill="1" applyAlignment="1">
      <alignment wrapText="1"/>
    </xf>
    <xf numFmtId="167" fontId="3" fillId="2" borderId="33" xfId="1" applyNumberFormat="1" applyFont="1" applyFill="1" applyBorder="1"/>
    <xf numFmtId="167" fontId="3" fillId="2" borderId="6" xfId="1" applyNumberFormat="1" applyFont="1" applyFill="1" applyBorder="1" applyAlignment="1">
      <alignment horizontal="center" vertical="top" wrapText="1"/>
    </xf>
    <xf numFmtId="167" fontId="3" fillId="2" borderId="34" xfId="1" applyNumberFormat="1" applyFont="1" applyFill="1" applyBorder="1"/>
    <xf numFmtId="0" fontId="3" fillId="2" borderId="3" xfId="0" applyFont="1" applyFill="1" applyBorder="1" applyAlignment="1">
      <alignment vertical="center"/>
    </xf>
    <xf numFmtId="167" fontId="3" fillId="2" borderId="35" xfId="1" applyNumberFormat="1" applyFont="1" applyFill="1" applyBorder="1"/>
    <xf numFmtId="167" fontId="3" fillId="2" borderId="36" xfId="1" applyNumberFormat="1" applyFont="1" applyFill="1" applyBorder="1"/>
    <xf numFmtId="167" fontId="3" fillId="2" borderId="37" xfId="1" applyNumberFormat="1" applyFont="1" applyFill="1" applyBorder="1"/>
    <xf numFmtId="0" fontId="3" fillId="2" borderId="6" xfId="0" applyFont="1" applyFill="1" applyBorder="1"/>
    <xf numFmtId="166" fontId="3" fillId="2" borderId="6" xfId="0" applyNumberFormat="1" applyFont="1" applyFill="1" applyBorder="1" applyAlignment="1">
      <alignment horizontal="right"/>
    </xf>
    <xf numFmtId="166" fontId="3" fillId="2" borderId="31" xfId="0" applyNumberFormat="1" applyFont="1" applyFill="1" applyBorder="1" applyAlignment="1">
      <alignment horizontal="right"/>
    </xf>
    <xf numFmtId="169" fontId="3" fillId="2" borderId="7" xfId="0" applyNumberFormat="1" applyFont="1" applyFill="1" applyBorder="1" applyAlignment="1">
      <alignment horizontal="center"/>
    </xf>
    <xf numFmtId="169" fontId="3" fillId="2" borderId="6" xfId="0" applyNumberFormat="1" applyFont="1" applyFill="1" applyBorder="1" applyAlignment="1">
      <alignment horizontal="center"/>
    </xf>
    <xf numFmtId="0" fontId="3" fillId="2" borderId="3" xfId="0" applyFont="1" applyFill="1" applyBorder="1"/>
    <xf numFmtId="167" fontId="2" fillId="2" borderId="9" xfId="0" applyNumberFormat="1" applyFont="1" applyFill="1" applyBorder="1" applyAlignment="1">
      <alignment horizontal="center" vertical="center"/>
    </xf>
    <xf numFmtId="169" fontId="2" fillId="2" borderId="9" xfId="0" applyNumberFormat="1" applyFont="1" applyFill="1" applyBorder="1" applyAlignment="1">
      <alignment horizontal="center" vertical="center"/>
    </xf>
    <xf numFmtId="0" fontId="2" fillId="2" borderId="0" xfId="0" applyFont="1" applyFill="1" applyAlignment="1">
      <alignment horizontal="left"/>
    </xf>
    <xf numFmtId="0" fontId="3" fillId="2" borderId="0" xfId="0" applyFont="1" applyFill="1" applyAlignment="1">
      <alignment horizontal="left"/>
    </xf>
    <xf numFmtId="0" fontId="2" fillId="2" borderId="0" xfId="0" applyFont="1" applyFill="1" applyAlignment="1">
      <alignment horizontal="centerContinuous"/>
    </xf>
    <xf numFmtId="0" fontId="3" fillId="2" borderId="0" xfId="0" applyFont="1" applyFill="1" applyBorder="1"/>
    <xf numFmtId="0" fontId="3" fillId="2" borderId="0" xfId="0" applyFont="1" applyFill="1" applyAlignment="1">
      <alignment horizontal="centerContinuous"/>
    </xf>
    <xf numFmtId="0" fontId="5" fillId="2" borderId="1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9" xfId="0" applyFont="1" applyFill="1" applyBorder="1" applyAlignment="1">
      <alignment horizontal="justify" vertical="center" wrapText="1"/>
    </xf>
    <xf numFmtId="0" fontId="7" fillId="2" borderId="18" xfId="0" applyFont="1" applyFill="1" applyBorder="1" applyAlignment="1">
      <alignment horizontal="center" vertical="center" wrapText="1"/>
    </xf>
    <xf numFmtId="0" fontId="5" fillId="2" borderId="19" xfId="0" applyFont="1" applyFill="1" applyBorder="1" applyAlignment="1">
      <alignment horizontal="justify" vertical="center" wrapText="1"/>
    </xf>
    <xf numFmtId="0" fontId="8" fillId="2" borderId="1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3" fillId="2" borderId="18" xfId="0" applyFont="1" applyFill="1" applyBorder="1" applyAlignment="1">
      <alignment horizontal="center" vertical="center" wrapText="1"/>
    </xf>
    <xf numFmtId="3" fontId="3" fillId="2" borderId="18" xfId="0" applyNumberFormat="1" applyFont="1" applyFill="1" applyBorder="1" applyAlignment="1">
      <alignment horizontal="center" vertical="center" wrapText="1"/>
    </xf>
    <xf numFmtId="0" fontId="3" fillId="2" borderId="18" xfId="0" applyFont="1" applyFill="1" applyBorder="1" applyAlignment="1">
      <alignment horizontal="left" vertical="center"/>
    </xf>
    <xf numFmtId="9" fontId="3" fillId="2" borderId="9" xfId="0" applyNumberFormat="1" applyFont="1" applyFill="1" applyBorder="1" applyAlignment="1">
      <alignment horizontal="center" vertical="center" wrapText="1"/>
    </xf>
    <xf numFmtId="10" fontId="3" fillId="2" borderId="16" xfId="0" applyNumberFormat="1"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2" borderId="9" xfId="0" applyFont="1" applyFill="1" applyBorder="1" applyAlignment="1">
      <alignment horizontal="justify" vertical="top"/>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9" xfId="0" applyFont="1" applyFill="1" applyBorder="1" applyAlignment="1">
      <alignment horizontal="center" vertical="center" wrapText="1"/>
    </xf>
    <xf numFmtId="0" fontId="3" fillId="2" borderId="9" xfId="0" applyFont="1" applyFill="1" applyBorder="1" applyAlignment="1">
      <alignment horizontal="justify" vertical="center" wrapText="1"/>
    </xf>
    <xf numFmtId="0" fontId="3" fillId="2" borderId="9" xfId="0" applyFont="1" applyFill="1" applyBorder="1" applyAlignment="1">
      <alignment horizontal="left" vertical="center" wrapText="1" indent="2"/>
    </xf>
    <xf numFmtId="0" fontId="3" fillId="2" borderId="9" xfId="0" applyFont="1" applyFill="1" applyBorder="1" applyAlignment="1">
      <alignment horizontal="center" vertical="center" wrapText="1"/>
    </xf>
    <xf numFmtId="0" fontId="2" fillId="2" borderId="9" xfId="0" applyFont="1" applyFill="1" applyBorder="1" applyAlignment="1">
      <alignment horizontal="justify" vertical="center" wrapText="1"/>
    </xf>
    <xf numFmtId="0" fontId="3" fillId="2" borderId="0" xfId="0" applyFont="1" applyFill="1" applyBorder="1" applyAlignment="1">
      <alignment horizontal="left" vertical="center" wrapText="1"/>
    </xf>
    <xf numFmtId="0" fontId="3" fillId="2" borderId="6" xfId="0" quotePrefix="1" applyFont="1" applyFill="1" applyBorder="1" applyAlignment="1">
      <alignment horizontal="left" vertical="center" wrapText="1"/>
    </xf>
    <xf numFmtId="170" fontId="5" fillId="2" borderId="18" xfId="0" applyNumberFormat="1" applyFont="1" applyFill="1" applyBorder="1" applyAlignment="1">
      <alignment horizontal="center" vertical="center" wrapText="1"/>
    </xf>
    <xf numFmtId="170" fontId="8" fillId="2" borderId="18" xfId="0" applyNumberFormat="1"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1" xfId="0" applyFont="1" applyFill="1" applyBorder="1" applyAlignment="1">
      <alignment horizontal="justify" vertical="center" wrapText="1"/>
    </xf>
    <xf numFmtId="0" fontId="3" fillId="2" borderId="17" xfId="0" applyFont="1" applyFill="1" applyBorder="1" applyAlignment="1">
      <alignment horizontal="justify" vertical="center" wrapText="1"/>
    </xf>
    <xf numFmtId="165" fontId="3" fillId="2" borderId="16" xfId="0" applyNumberFormat="1" applyFont="1" applyFill="1" applyBorder="1" applyAlignment="1">
      <alignment horizontal="center" vertical="center" wrapText="1"/>
    </xf>
    <xf numFmtId="0" fontId="3" fillId="2" borderId="19" xfId="0" applyFont="1" applyFill="1" applyBorder="1" applyAlignment="1">
      <alignment horizontal="justify" vertical="center" wrapText="1"/>
    </xf>
    <xf numFmtId="165" fontId="3" fillId="2" borderId="18" xfId="0" applyNumberFormat="1" applyFont="1" applyFill="1" applyBorder="1" applyAlignment="1">
      <alignment horizontal="center" vertical="center" wrapText="1"/>
    </xf>
    <xf numFmtId="164" fontId="3" fillId="2" borderId="5" xfId="4" applyNumberFormat="1" applyFont="1" applyFill="1" applyBorder="1" applyAlignment="1">
      <alignment horizontal="center"/>
    </xf>
    <xf numFmtId="0" fontId="2" fillId="2" borderId="3" xfId="1" applyNumberFormat="1" applyFont="1" applyFill="1" applyBorder="1" applyAlignment="1">
      <alignment horizontal="center" vertical="center"/>
    </xf>
    <xf numFmtId="0" fontId="3" fillId="2" borderId="3" xfId="1" applyNumberFormat="1" applyFont="1" applyFill="1" applyBorder="1" applyAlignment="1">
      <alignment horizontal="center" vertical="center"/>
    </xf>
    <xf numFmtId="0" fontId="2" fillId="2" borderId="9" xfId="1" applyNumberFormat="1" applyFont="1" applyFill="1" applyBorder="1" applyAlignment="1">
      <alignment horizontal="center" vertical="center"/>
    </xf>
    <xf numFmtId="0" fontId="3" fillId="2" borderId="9" xfId="1" applyNumberFormat="1" applyFont="1" applyFill="1" applyBorder="1" applyAlignment="1">
      <alignment horizontal="center" vertical="center"/>
    </xf>
    <xf numFmtId="170" fontId="3" fillId="2" borderId="9" xfId="0" applyNumberFormat="1" applyFont="1" applyFill="1" applyBorder="1" applyAlignment="1">
      <alignment horizontal="center" vertical="center"/>
    </xf>
    <xf numFmtId="170" fontId="3" fillId="2" borderId="9" xfId="0" applyNumberFormat="1" applyFont="1" applyFill="1" applyBorder="1" applyAlignment="1">
      <alignment horizontal="center" vertical="top"/>
    </xf>
    <xf numFmtId="170" fontId="2" fillId="2" borderId="9" xfId="0" applyNumberFormat="1" applyFont="1" applyFill="1" applyBorder="1" applyAlignment="1">
      <alignment horizontal="center" vertical="top"/>
    </xf>
    <xf numFmtId="0" fontId="5" fillId="2" borderId="0" xfId="0" applyFont="1" applyFill="1"/>
    <xf numFmtId="0" fontId="3" fillId="2" borderId="0" xfId="0" applyFont="1" applyFill="1" applyAlignment="1">
      <alignment horizontal="left" vertical="center"/>
    </xf>
    <xf numFmtId="0" fontId="3" fillId="2" borderId="25" xfId="0" applyFont="1" applyFill="1" applyBorder="1"/>
    <xf numFmtId="0" fontId="2" fillId="2" borderId="21" xfId="0" applyFont="1" applyFill="1" applyBorder="1" applyAlignment="1">
      <alignment horizontal="center" vertical="center"/>
    </xf>
    <xf numFmtId="0" fontId="3" fillId="2" borderId="27" xfId="0" applyFont="1" applyFill="1" applyBorder="1"/>
    <xf numFmtId="0" fontId="2" fillId="2" borderId="19" xfId="0" applyFont="1" applyFill="1" applyBorder="1" applyAlignment="1">
      <alignment horizontal="center" vertical="center"/>
    </xf>
    <xf numFmtId="0" fontId="2" fillId="2" borderId="17" xfId="0" applyFont="1" applyFill="1" applyBorder="1" applyAlignment="1">
      <alignment horizontal="left" vertical="center"/>
    </xf>
    <xf numFmtId="3" fontId="2" fillId="2" borderId="53" xfId="0" applyNumberFormat="1" applyFont="1" applyFill="1" applyBorder="1" applyAlignment="1">
      <alignment horizontal="right" vertical="center"/>
    </xf>
    <xf numFmtId="3" fontId="2" fillId="2" borderId="53" xfId="0" applyNumberFormat="1" applyFont="1" applyFill="1" applyBorder="1" applyAlignment="1">
      <alignment vertical="center"/>
    </xf>
    <xf numFmtId="0" fontId="2" fillId="2" borderId="53" xfId="0" applyFont="1" applyFill="1" applyBorder="1" applyAlignment="1">
      <alignment horizontal="center" vertical="center"/>
    </xf>
    <xf numFmtId="3" fontId="2" fillId="2" borderId="16" xfId="0" applyNumberFormat="1" applyFont="1" applyFill="1" applyBorder="1" applyAlignment="1">
      <alignment horizontal="right" vertical="center"/>
    </xf>
    <xf numFmtId="3" fontId="2" fillId="2" borderId="16" xfId="0" applyNumberFormat="1" applyFont="1" applyFill="1" applyBorder="1" applyAlignment="1">
      <alignment vertical="center"/>
    </xf>
    <xf numFmtId="0" fontId="3" fillId="2" borderId="17" xfId="0" applyFont="1" applyFill="1" applyBorder="1" applyAlignment="1">
      <alignment horizontal="left" vertical="center"/>
    </xf>
    <xf numFmtId="3" fontId="3" fillId="2" borderId="16" xfId="0" applyNumberFormat="1" applyFont="1" applyFill="1" applyBorder="1" applyAlignment="1">
      <alignment horizontal="right" vertical="center"/>
    </xf>
    <xf numFmtId="3" fontId="3" fillId="2" borderId="16" xfId="0" applyNumberFormat="1" applyFont="1" applyFill="1" applyBorder="1" applyAlignment="1">
      <alignment vertical="center"/>
    </xf>
    <xf numFmtId="0" fontId="3" fillId="2" borderId="53" xfId="0" applyFont="1" applyFill="1" applyBorder="1" applyAlignment="1">
      <alignment horizontal="center" vertical="center"/>
    </xf>
    <xf numFmtId="170" fontId="3" fillId="2" borderId="53" xfId="0" applyNumberFormat="1" applyFont="1" applyFill="1" applyBorder="1" applyAlignment="1">
      <alignment horizontal="center" vertical="center"/>
    </xf>
    <xf numFmtId="0" fontId="3" fillId="2" borderId="19" xfId="0" applyFont="1" applyFill="1" applyBorder="1" applyAlignment="1">
      <alignment horizontal="left" vertical="center"/>
    </xf>
    <xf numFmtId="3" fontId="3" fillId="2" borderId="18" xfId="0" applyNumberFormat="1" applyFont="1" applyFill="1" applyBorder="1" applyAlignment="1">
      <alignment horizontal="right" vertical="center"/>
    </xf>
    <xf numFmtId="3" fontId="3" fillId="2" borderId="18" xfId="0" applyNumberFormat="1" applyFont="1" applyFill="1" applyBorder="1" applyAlignment="1">
      <alignment vertical="center"/>
    </xf>
    <xf numFmtId="0" fontId="3" fillId="2" borderId="54" xfId="0" applyFont="1" applyFill="1" applyBorder="1" applyAlignment="1">
      <alignment horizontal="center" vertical="center"/>
    </xf>
    <xf numFmtId="0" fontId="3" fillId="2" borderId="0" xfId="0" applyFont="1" applyFill="1" applyAlignment="1">
      <alignment horizontal="justify" vertical="center"/>
    </xf>
    <xf numFmtId="0" fontId="2" fillId="2" borderId="11" xfId="0" applyFont="1" applyFill="1" applyBorder="1" applyAlignment="1">
      <alignment horizontal="center" vertical="center"/>
    </xf>
    <xf numFmtId="0" fontId="5" fillId="0" borderId="0" xfId="0" applyFont="1" applyAlignment="1">
      <alignment horizontal="justify" vertical="center"/>
    </xf>
    <xf numFmtId="0" fontId="3" fillId="2" borderId="2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8" xfId="0" applyFont="1" applyFill="1" applyBorder="1" applyAlignment="1">
      <alignment horizontal="center" vertical="center"/>
    </xf>
    <xf numFmtId="0" fontId="2" fillId="2" borderId="16" xfId="0" applyFont="1" applyFill="1" applyBorder="1" applyAlignment="1">
      <alignment horizontal="center" vertical="center"/>
    </xf>
    <xf numFmtId="170" fontId="2" fillId="2" borderId="16" xfId="0" applyNumberFormat="1" applyFont="1" applyFill="1" applyBorder="1" applyAlignment="1">
      <alignment horizontal="center" vertical="center"/>
    </xf>
    <xf numFmtId="0" fontId="3" fillId="2" borderId="16" xfId="0" applyFont="1" applyFill="1" applyBorder="1" applyAlignment="1">
      <alignment horizontal="center" vertical="center"/>
    </xf>
    <xf numFmtId="170" fontId="3" fillId="2" borderId="16" xfId="0" applyNumberFormat="1" applyFont="1" applyFill="1" applyBorder="1" applyAlignment="1">
      <alignment horizontal="center" vertical="center"/>
    </xf>
    <xf numFmtId="0" fontId="2" fillId="2" borderId="0" xfId="0" applyFont="1" applyFill="1" applyAlignment="1">
      <alignment horizontal="left" vertical="center"/>
    </xf>
    <xf numFmtId="3" fontId="2" fillId="2" borderId="9" xfId="0" applyNumberFormat="1" applyFont="1" applyFill="1" applyBorder="1" applyAlignment="1">
      <alignment horizontal="right" vertical="top"/>
    </xf>
    <xf numFmtId="164" fontId="2" fillId="2" borderId="9" xfId="0" applyNumberFormat="1" applyFont="1" applyFill="1" applyBorder="1" applyAlignment="1">
      <alignment horizontal="center" vertical="top"/>
    </xf>
    <xf numFmtId="165" fontId="3" fillId="2" borderId="0" xfId="3" applyNumberFormat="1" applyFont="1" applyFill="1"/>
    <xf numFmtId="3" fontId="3" fillId="2" borderId="9" xfId="0" applyNumberFormat="1" applyFont="1" applyFill="1" applyBorder="1" applyAlignment="1">
      <alignment horizontal="right" vertical="top"/>
    </xf>
    <xf numFmtId="3" fontId="3" fillId="2" borderId="0" xfId="0" applyNumberFormat="1" applyFont="1" applyFill="1"/>
    <xf numFmtId="0" fontId="2" fillId="2" borderId="0" xfId="0" applyFont="1" applyFill="1" applyAlignment="1">
      <alignment horizontal="center" vertical="center"/>
    </xf>
    <xf numFmtId="0" fontId="2" fillId="2" borderId="9" xfId="0" applyFont="1" applyFill="1" applyBorder="1" applyAlignment="1">
      <alignment horizontal="justify" vertical="center"/>
    </xf>
    <xf numFmtId="0" fontId="3" fillId="2" borderId="9" xfId="0" applyFont="1" applyFill="1" applyBorder="1" applyAlignment="1">
      <alignment horizontal="justify" vertical="center"/>
    </xf>
    <xf numFmtId="165" fontId="3" fillId="2" borderId="9" xfId="0" applyNumberFormat="1" applyFont="1" applyFill="1" applyBorder="1" applyAlignment="1">
      <alignment horizontal="center" vertical="center"/>
    </xf>
    <xf numFmtId="10" fontId="3" fillId="2" borderId="9" xfId="0" applyNumberFormat="1" applyFont="1" applyFill="1" applyBorder="1" applyAlignment="1">
      <alignment horizontal="center" vertical="center"/>
    </xf>
    <xf numFmtId="3" fontId="2" fillId="2" borderId="3" xfId="0" applyNumberFormat="1" applyFont="1" applyFill="1" applyBorder="1" applyAlignment="1">
      <alignment horizontal="right" vertical="center"/>
    </xf>
    <xf numFmtId="0" fontId="3" fillId="2" borderId="0" xfId="0" applyFont="1" applyFill="1" applyAlignment="1">
      <alignment vertical="center" wrapText="1"/>
    </xf>
    <xf numFmtId="3" fontId="3" fillId="2" borderId="3" xfId="0" applyNumberFormat="1" applyFont="1" applyFill="1" applyBorder="1" applyAlignment="1">
      <alignment horizontal="right" vertical="center"/>
    </xf>
    <xf numFmtId="172" fontId="3" fillId="2" borderId="3" xfId="1" applyNumberFormat="1" applyFont="1" applyFill="1" applyBorder="1" applyAlignment="1">
      <alignment horizontal="right" vertical="center"/>
    </xf>
    <xf numFmtId="172" fontId="3" fillId="2" borderId="9" xfId="1" applyNumberFormat="1" applyFont="1" applyFill="1" applyBorder="1" applyAlignment="1">
      <alignment horizontal="right" vertical="center"/>
    </xf>
    <xf numFmtId="172" fontId="2" fillId="2" borderId="9" xfId="1" applyNumberFormat="1" applyFont="1" applyFill="1" applyBorder="1" applyAlignment="1">
      <alignment horizontal="right" vertical="center"/>
    </xf>
    <xf numFmtId="0" fontId="3" fillId="2" borderId="20" xfId="0" applyFont="1" applyFill="1" applyBorder="1"/>
    <xf numFmtId="0" fontId="3" fillId="2" borderId="18" xfId="0" applyFont="1" applyFill="1" applyBorder="1"/>
    <xf numFmtId="0" fontId="2" fillId="2" borderId="29" xfId="0" applyFont="1" applyFill="1" applyBorder="1" applyAlignment="1">
      <alignment horizontal="left" vertical="center"/>
    </xf>
    <xf numFmtId="0" fontId="2" fillId="2" borderId="16" xfId="0" applyFont="1" applyFill="1" applyBorder="1" applyAlignment="1">
      <alignment horizontal="left" vertical="center"/>
    </xf>
    <xf numFmtId="0" fontId="2" fillId="2" borderId="18" xfId="0" quotePrefix="1" applyFont="1" applyFill="1" applyBorder="1" applyAlignment="1">
      <alignment horizontal="center" vertical="center"/>
    </xf>
    <xf numFmtId="0" fontId="3" fillId="2" borderId="0" xfId="0" applyFont="1" applyFill="1" applyAlignment="1"/>
    <xf numFmtId="0" fontId="3" fillId="2" borderId="9" xfId="0" applyFont="1" applyFill="1" applyBorder="1" applyAlignment="1">
      <alignment horizontal="left" vertical="top"/>
    </xf>
    <xf numFmtId="0" fontId="2" fillId="2" borderId="9" xfId="0" applyFont="1" applyFill="1" applyBorder="1" applyAlignment="1">
      <alignment horizontal="center" vertical="top" wrapText="1"/>
    </xf>
    <xf numFmtId="0" fontId="2" fillId="2" borderId="9" xfId="0" applyFont="1" applyFill="1" applyBorder="1" applyAlignment="1">
      <alignment horizontal="left" vertical="top"/>
    </xf>
    <xf numFmtId="0" fontId="3" fillId="2" borderId="9" xfId="0" applyFont="1" applyFill="1" applyBorder="1" applyAlignment="1">
      <alignment horizontal="left" vertical="top" indent="1"/>
    </xf>
    <xf numFmtId="0" fontId="3" fillId="2" borderId="13"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0" xfId="0" applyFont="1" applyFill="1" applyBorder="1" applyAlignment="1">
      <alignment horizontal="justify" vertical="center"/>
    </xf>
    <xf numFmtId="0" fontId="3" fillId="2" borderId="3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center" vertical="center" wrapText="1"/>
    </xf>
    <xf numFmtId="9" fontId="3" fillId="2" borderId="0" xfId="0" applyNumberFormat="1" applyFont="1" applyFill="1" applyAlignment="1">
      <alignment horizontal="center" vertical="center" wrapText="1"/>
    </xf>
    <xf numFmtId="9" fontId="3" fillId="2" borderId="0" xfId="0" applyNumberFormat="1" applyFont="1" applyFill="1" applyBorder="1" applyAlignment="1">
      <alignment horizontal="center" vertical="center" wrapText="1"/>
    </xf>
    <xf numFmtId="0" fontId="3" fillId="2" borderId="32" xfId="0" applyFont="1" applyFill="1" applyBorder="1" applyAlignment="1">
      <alignment horizontal="justify" vertical="center"/>
    </xf>
    <xf numFmtId="0" fontId="2" fillId="2" borderId="1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3" fillId="2" borderId="9" xfId="0" applyFont="1" applyFill="1" applyBorder="1" applyAlignment="1">
      <alignment wrapText="1"/>
    </xf>
    <xf numFmtId="0" fontId="3" fillId="2" borderId="30" xfId="0" applyFont="1" applyFill="1" applyBorder="1"/>
    <xf numFmtId="165" fontId="3" fillId="2" borderId="12" xfId="3" applyNumberFormat="1" applyFont="1" applyFill="1" applyBorder="1"/>
    <xf numFmtId="165" fontId="3" fillId="2" borderId="12" xfId="3" quotePrefix="1" applyNumberFormat="1" applyFont="1" applyFill="1" applyBorder="1" applyAlignment="1">
      <alignment horizontal="right"/>
    </xf>
    <xf numFmtId="167" fontId="3" fillId="2" borderId="12" xfId="1" applyNumberFormat="1" applyFont="1" applyFill="1" applyBorder="1"/>
    <xf numFmtId="165" fontId="3" fillId="2" borderId="12" xfId="3" applyNumberFormat="1" applyFont="1" applyFill="1" applyBorder="1" applyAlignment="1">
      <alignment horizontal="right"/>
    </xf>
    <xf numFmtId="167" fontId="3" fillId="2" borderId="8" xfId="1" applyNumberFormat="1" applyFont="1" applyFill="1" applyBorder="1"/>
    <xf numFmtId="0" fontId="3" fillId="2" borderId="31" xfId="0" applyFont="1" applyFill="1" applyBorder="1"/>
    <xf numFmtId="165" fontId="3" fillId="2" borderId="0" xfId="3" applyNumberFormat="1" applyFont="1" applyFill="1" applyBorder="1"/>
    <xf numFmtId="165" fontId="3" fillId="2" borderId="0" xfId="3" applyNumberFormat="1" applyFont="1" applyFill="1" applyBorder="1" applyAlignment="1">
      <alignment horizontal="right"/>
    </xf>
    <xf numFmtId="167" fontId="3" fillId="2" borderId="0" xfId="1" applyNumberFormat="1" applyFont="1" applyFill="1" applyBorder="1"/>
    <xf numFmtId="167" fontId="3" fillId="2" borderId="5" xfId="1" applyNumberFormat="1" applyFont="1" applyFill="1" applyBorder="1"/>
    <xf numFmtId="0" fontId="3" fillId="2" borderId="4" xfId="0" applyFont="1" applyFill="1" applyBorder="1"/>
    <xf numFmtId="165" fontId="3" fillId="2" borderId="1" xfId="3" applyNumberFormat="1" applyFont="1" applyFill="1" applyBorder="1"/>
    <xf numFmtId="165" fontId="3" fillId="2" borderId="1" xfId="3" applyNumberFormat="1" applyFont="1" applyFill="1" applyBorder="1" applyAlignment="1">
      <alignment horizontal="right"/>
    </xf>
    <xf numFmtId="167" fontId="3" fillId="2" borderId="1" xfId="1" applyNumberFormat="1" applyFont="1" applyFill="1" applyBorder="1"/>
    <xf numFmtId="167" fontId="3" fillId="2" borderId="2" xfId="1" applyNumberFormat="1" applyFont="1" applyFill="1" applyBorder="1"/>
    <xf numFmtId="0" fontId="3" fillId="2" borderId="13" xfId="0" applyFont="1" applyFill="1" applyBorder="1"/>
    <xf numFmtId="165" fontId="3" fillId="2" borderId="32" xfId="0" applyNumberFormat="1" applyFont="1" applyFill="1" applyBorder="1"/>
    <xf numFmtId="167" fontId="3" fillId="2" borderId="32" xfId="1" applyNumberFormat="1" applyFont="1" applyFill="1" applyBorder="1"/>
    <xf numFmtId="167" fontId="3" fillId="2" borderId="10" xfId="1" applyNumberFormat="1" applyFont="1" applyFill="1" applyBorder="1"/>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165" fontId="3" fillId="2" borderId="0" xfId="0" applyNumberFormat="1" applyFont="1" applyFill="1" applyBorder="1" applyAlignment="1">
      <alignment horizontal="center" vertical="center" wrapText="1"/>
    </xf>
    <xf numFmtId="165" fontId="3" fillId="2" borderId="5" xfId="0" applyNumberFormat="1" applyFont="1" applyFill="1" applyBorder="1" applyAlignment="1">
      <alignment horizontal="center" vertical="center" wrapText="1"/>
    </xf>
    <xf numFmtId="9" fontId="3" fillId="2" borderId="5" xfId="0" applyNumberFormat="1" applyFont="1" applyFill="1" applyBorder="1" applyAlignment="1">
      <alignment horizontal="center" vertical="center" wrapText="1"/>
    </xf>
    <xf numFmtId="3" fontId="2" fillId="2" borderId="32" xfId="0" applyNumberFormat="1" applyFont="1" applyFill="1" applyBorder="1" applyAlignment="1">
      <alignment horizontal="center" vertical="center" wrapText="1"/>
    </xf>
    <xf numFmtId="0" fontId="3" fillId="2" borderId="0" xfId="0" applyFont="1" applyFill="1" applyBorder="1" applyAlignment="1">
      <alignment horizontal="justify" vertical="center" wrapText="1"/>
    </xf>
    <xf numFmtId="0" fontId="2" fillId="2" borderId="0" xfId="0" applyFont="1" applyFill="1" applyBorder="1" applyAlignment="1">
      <alignment horizontal="left" vertical="center"/>
    </xf>
    <xf numFmtId="10" fontId="3" fillId="2" borderId="0" xfId="0" applyNumberFormat="1" applyFont="1" applyFill="1" applyBorder="1" applyAlignment="1">
      <alignment horizontal="center" vertical="center" wrapText="1"/>
    </xf>
    <xf numFmtId="165" fontId="2" fillId="2" borderId="10" xfId="0" applyNumberFormat="1" applyFont="1" applyFill="1" applyBorder="1" applyAlignment="1">
      <alignment horizontal="center" vertical="center" wrapText="1"/>
    </xf>
    <xf numFmtId="165" fontId="2" fillId="2" borderId="32"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165" fontId="3" fillId="2" borderId="10" xfId="0" applyNumberFormat="1" applyFont="1" applyFill="1" applyBorder="1" applyAlignment="1">
      <alignment horizontal="center" vertical="center" wrapText="1"/>
    </xf>
    <xf numFmtId="165" fontId="3" fillId="2" borderId="32" xfId="0" applyNumberFormat="1" applyFont="1" applyFill="1" applyBorder="1" applyAlignment="1">
      <alignment horizontal="center" vertical="center" wrapText="1"/>
    </xf>
    <xf numFmtId="9" fontId="3" fillId="2" borderId="31" xfId="0" applyNumberFormat="1" applyFont="1" applyFill="1" applyBorder="1" applyAlignment="1">
      <alignment horizontal="center" vertical="center" wrapText="1"/>
    </xf>
    <xf numFmtId="0" fontId="3" fillId="2" borderId="31" xfId="0" applyFont="1" applyFill="1" applyBorder="1" applyAlignment="1">
      <alignment horizontal="center" vertical="center"/>
    </xf>
    <xf numFmtId="9" fontId="3" fillId="2" borderId="31"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2" xfId="0" applyFont="1" applyFill="1" applyBorder="1" applyAlignment="1">
      <alignment horizontal="justify" vertical="center" wrapText="1"/>
    </xf>
    <xf numFmtId="0" fontId="3" fillId="2" borderId="0" xfId="0" applyFont="1" applyFill="1" applyBorder="1" applyAlignment="1">
      <alignment vertical="center"/>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2" borderId="31" xfId="0" applyFont="1" applyFill="1" applyBorder="1" applyAlignment="1">
      <alignment horizontal="justify" vertical="center" wrapText="1"/>
    </xf>
    <xf numFmtId="0" fontId="3" fillId="2" borderId="13" xfId="0" applyFont="1" applyFill="1" applyBorder="1" applyAlignment="1">
      <alignment horizontal="justify" vertical="center" wrapText="1"/>
    </xf>
    <xf numFmtId="10" fontId="3" fillId="2" borderId="32" xfId="0" applyNumberFormat="1" applyFont="1" applyFill="1" applyBorder="1" applyAlignment="1">
      <alignment horizontal="center" vertical="center" wrapText="1"/>
    </xf>
    <xf numFmtId="3" fontId="3" fillId="2" borderId="32"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3" fontId="3" fillId="2" borderId="12" xfId="0" applyNumberFormat="1" applyFont="1" applyFill="1" applyBorder="1" applyAlignment="1">
      <alignment horizontal="center" vertical="center"/>
    </xf>
    <xf numFmtId="9" fontId="3" fillId="2" borderId="1" xfId="0" applyNumberFormat="1" applyFont="1" applyFill="1" applyBorder="1" applyAlignment="1">
      <alignment horizontal="center" vertical="center"/>
    </xf>
    <xf numFmtId="9" fontId="3" fillId="2" borderId="1" xfId="0" applyNumberFormat="1"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32" xfId="0" applyFont="1" applyFill="1" applyBorder="1" applyAlignment="1">
      <alignment horizontal="justify" vertical="center" wrapText="1"/>
    </xf>
    <xf numFmtId="9" fontId="3" fillId="2" borderId="32" xfId="0" applyNumberFormat="1" applyFont="1" applyFill="1" applyBorder="1" applyAlignment="1">
      <alignment horizontal="center" vertical="center" wrapText="1"/>
    </xf>
    <xf numFmtId="0" fontId="3" fillId="2" borderId="32" xfId="0" applyFont="1" applyFill="1" applyBorder="1" applyAlignment="1">
      <alignment horizontal="center" vertical="center"/>
    </xf>
    <xf numFmtId="0" fontId="3" fillId="2" borderId="0" xfId="0" applyFont="1" applyFill="1" applyAlignment="1">
      <alignment horizontal="center" vertical="center"/>
    </xf>
    <xf numFmtId="170" fontId="3" fillId="2" borderId="9" xfId="0" applyNumberFormat="1" applyFont="1" applyFill="1" applyBorder="1" applyAlignment="1">
      <alignment horizontal="center" vertical="center" wrapText="1"/>
    </xf>
    <xf numFmtId="0" fontId="3" fillId="2" borderId="0" xfId="0" applyFont="1" applyFill="1" applyAlignment="1">
      <alignment horizontal="left" vertical="center" wrapText="1"/>
    </xf>
    <xf numFmtId="0" fontId="2" fillId="2" borderId="32" xfId="0" applyFont="1" applyFill="1" applyBorder="1" applyAlignment="1">
      <alignment horizontal="left" vertical="center" wrapText="1"/>
    </xf>
    <xf numFmtId="9" fontId="2" fillId="2" borderId="32" xfId="0" applyNumberFormat="1" applyFont="1" applyFill="1" applyBorder="1" applyAlignment="1">
      <alignment horizontal="center" vertical="center" wrapText="1"/>
    </xf>
    <xf numFmtId="10" fontId="3" fillId="2" borderId="0" xfId="0" applyNumberFormat="1" applyFont="1" applyFill="1" applyAlignment="1">
      <alignment horizontal="center" vertical="center" wrapText="1"/>
    </xf>
    <xf numFmtId="10" fontId="2" fillId="2" borderId="32"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9" fontId="3" fillId="2" borderId="12" xfId="0" applyNumberFormat="1"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0" fontId="3" fillId="2" borderId="12" xfId="0" applyFont="1" applyFill="1" applyBorder="1" applyAlignment="1">
      <alignment horizontal="justify" vertical="center" wrapText="1"/>
    </xf>
    <xf numFmtId="0" fontId="3" fillId="2" borderId="12" xfId="0" applyFont="1" applyFill="1" applyBorder="1" applyAlignment="1">
      <alignment horizontal="left" vertical="center" wrapText="1"/>
    </xf>
    <xf numFmtId="0" fontId="3" fillId="2" borderId="1" xfId="0" applyFont="1" applyFill="1" applyBorder="1" applyAlignment="1">
      <alignment horizontal="left" vertical="center" wrapText="1"/>
    </xf>
    <xf numFmtId="10" fontId="3" fillId="2" borderId="9" xfId="0" applyNumberFormat="1" applyFont="1" applyFill="1" applyBorder="1" applyAlignment="1">
      <alignment horizontal="center" vertical="center" wrapText="1"/>
    </xf>
    <xf numFmtId="0" fontId="2" fillId="2" borderId="0" xfId="0" applyFont="1" applyFill="1"/>
    <xf numFmtId="0" fontId="3" fillId="2" borderId="7" xfId="0" applyFont="1" applyFill="1" applyBorder="1"/>
    <xf numFmtId="166" fontId="3" fillId="2" borderId="7" xfId="0" applyNumberFormat="1" applyFont="1" applyFill="1" applyBorder="1" applyAlignment="1">
      <alignment horizontal="right"/>
    </xf>
    <xf numFmtId="0" fontId="3" fillId="2" borderId="7" xfId="0" applyFont="1" applyFill="1" applyBorder="1" applyAlignment="1">
      <alignment horizontal="center"/>
    </xf>
    <xf numFmtId="0" fontId="3" fillId="2" borderId="8" xfId="0" applyFont="1" applyFill="1" applyBorder="1" applyAlignment="1">
      <alignment horizontal="center"/>
    </xf>
    <xf numFmtId="0" fontId="3" fillId="2" borderId="6" xfId="0" applyFont="1" applyFill="1" applyBorder="1" applyAlignment="1">
      <alignment horizontal="center"/>
    </xf>
    <xf numFmtId="0" fontId="3" fillId="2" borderId="5" xfId="0" applyFont="1" applyFill="1" applyBorder="1" applyAlignment="1">
      <alignment horizontal="center"/>
    </xf>
    <xf numFmtId="0" fontId="3" fillId="2" borderId="2" xfId="0" applyFont="1" applyFill="1" applyBorder="1" applyAlignment="1">
      <alignment horizontal="center"/>
    </xf>
    <xf numFmtId="0" fontId="2" fillId="2" borderId="7" xfId="0" applyFont="1" applyFill="1" applyBorder="1"/>
    <xf numFmtId="3" fontId="2" fillId="2" borderId="8" xfId="0" applyNumberFormat="1" applyFont="1" applyFill="1" applyBorder="1" applyAlignment="1">
      <alignment horizontal="right"/>
    </xf>
    <xf numFmtId="170" fontId="2" fillId="2" borderId="38" xfId="0" applyNumberFormat="1" applyFont="1" applyFill="1" applyBorder="1" applyAlignment="1">
      <alignment horizontal="center"/>
    </xf>
    <xf numFmtId="3" fontId="2" fillId="2" borderId="39" xfId="0" applyNumberFormat="1" applyFont="1" applyFill="1" applyBorder="1" applyAlignment="1">
      <alignment horizontal="right"/>
    </xf>
    <xf numFmtId="0" fontId="2" fillId="2" borderId="6" xfId="0" applyFont="1" applyFill="1" applyBorder="1"/>
    <xf numFmtId="3" fontId="2" fillId="2" borderId="5" xfId="0" applyNumberFormat="1" applyFont="1" applyFill="1" applyBorder="1" applyAlignment="1">
      <alignment horizontal="right"/>
    </xf>
    <xf numFmtId="3" fontId="3" fillId="2" borderId="5" xfId="0" applyNumberFormat="1" applyFont="1" applyFill="1" applyBorder="1" applyAlignment="1">
      <alignment horizontal="right"/>
    </xf>
    <xf numFmtId="170" fontId="3" fillId="2" borderId="38" xfId="0" applyNumberFormat="1" applyFont="1" applyFill="1" applyBorder="1" applyAlignment="1">
      <alignment horizontal="center"/>
    </xf>
    <xf numFmtId="3" fontId="3" fillId="2" borderId="2" xfId="0" applyNumberFormat="1" applyFont="1" applyFill="1" applyBorder="1" applyAlignment="1">
      <alignment horizontal="right"/>
    </xf>
    <xf numFmtId="170" fontId="3" fillId="2" borderId="40" xfId="0" applyNumberFormat="1" applyFont="1" applyFill="1" applyBorder="1" applyAlignment="1">
      <alignment horizontal="center"/>
    </xf>
    <xf numFmtId="3" fontId="3" fillId="2" borderId="0" xfId="0" applyNumberFormat="1" applyFont="1" applyFill="1" applyBorder="1"/>
    <xf numFmtId="0" fontId="3" fillId="2" borderId="42" xfId="0" applyFont="1" applyFill="1" applyBorder="1"/>
    <xf numFmtId="0" fontId="3" fillId="2" borderId="43" xfId="0" applyFont="1" applyFill="1" applyBorder="1"/>
    <xf numFmtId="0" fontId="3" fillId="2" borderId="44" xfId="0" applyFont="1" applyFill="1" applyBorder="1" applyAlignment="1">
      <alignment horizontal="centerContinuous"/>
    </xf>
    <xf numFmtId="0" fontId="3" fillId="2" borderId="45" xfId="0" applyFont="1" applyFill="1" applyBorder="1" applyAlignment="1">
      <alignment horizontal="centerContinuous"/>
    </xf>
    <xf numFmtId="0" fontId="3" fillId="2" borderId="27" xfId="0" applyFont="1" applyFill="1" applyBorder="1" applyAlignment="1">
      <alignment horizontal="center" wrapText="1"/>
    </xf>
    <xf numFmtId="0" fontId="3" fillId="2" borderId="46" xfId="0" applyFont="1" applyFill="1" applyBorder="1" applyAlignment="1">
      <alignment horizontal="center" wrapText="1"/>
    </xf>
    <xf numFmtId="0" fontId="3" fillId="2" borderId="47" xfId="0" applyFont="1" applyFill="1" applyBorder="1" applyAlignment="1">
      <alignment horizontal="center" wrapText="1"/>
    </xf>
    <xf numFmtId="0" fontId="2" fillId="2" borderId="48" xfId="0" applyFont="1" applyFill="1" applyBorder="1"/>
    <xf numFmtId="0" fontId="2" fillId="2" borderId="20" xfId="0" applyFont="1" applyFill="1" applyBorder="1"/>
    <xf numFmtId="3" fontId="2" fillId="2" borderId="48" xfId="0" applyNumberFormat="1" applyFont="1" applyFill="1" applyBorder="1" applyAlignment="1">
      <alignment horizontal="right"/>
    </xf>
    <xf numFmtId="164" fontId="2" fillId="2" borderId="49" xfId="0" applyNumberFormat="1" applyFont="1" applyFill="1" applyBorder="1" applyAlignment="1">
      <alignment horizontal="right"/>
    </xf>
    <xf numFmtId="3" fontId="3" fillId="2" borderId="50" xfId="0" applyNumberFormat="1" applyFont="1" applyFill="1" applyBorder="1" applyAlignment="1">
      <alignment horizontal="right"/>
    </xf>
    <xf numFmtId="164" fontId="3" fillId="2" borderId="51" xfId="0" applyNumberFormat="1" applyFont="1" applyFill="1" applyBorder="1" applyAlignment="1">
      <alignment horizontal="right"/>
    </xf>
    <xf numFmtId="0" fontId="3" fillId="2" borderId="29" xfId="0" applyFont="1" applyFill="1" applyBorder="1"/>
    <xf numFmtId="0" fontId="3" fillId="2" borderId="16" xfId="0" applyFont="1" applyFill="1" applyBorder="1"/>
    <xf numFmtId="3" fontId="3" fillId="2" borderId="29" xfId="0" applyNumberFormat="1" applyFont="1" applyFill="1" applyBorder="1" applyAlignment="1">
      <alignment horizontal="right"/>
    </xf>
    <xf numFmtId="0" fontId="2" fillId="2" borderId="29" xfId="0" applyFont="1" applyFill="1" applyBorder="1"/>
    <xf numFmtId="3" fontId="2" fillId="2" borderId="50" xfId="0" applyNumberFormat="1" applyFont="1" applyFill="1" applyBorder="1" applyAlignment="1">
      <alignment horizontal="right"/>
    </xf>
    <xf numFmtId="164" fontId="2" fillId="2" borderId="51" xfId="0" applyNumberFormat="1" applyFont="1" applyFill="1" applyBorder="1" applyAlignment="1">
      <alignment horizontal="right"/>
    </xf>
    <xf numFmtId="3" fontId="2" fillId="2" borderId="52" xfId="0" applyNumberFormat="1" applyFont="1" applyFill="1" applyBorder="1" applyAlignment="1">
      <alignment horizontal="right"/>
    </xf>
    <xf numFmtId="164" fontId="2" fillId="2" borderId="46" xfId="0" applyNumberFormat="1" applyFont="1" applyFill="1" applyBorder="1" applyAlignment="1">
      <alignment horizontal="right"/>
    </xf>
    <xf numFmtId="171" fontId="3" fillId="2" borderId="0" xfId="0" applyNumberFormat="1" applyFont="1" applyFill="1" applyBorder="1"/>
    <xf numFmtId="0" fontId="3" fillId="2" borderId="21" xfId="0" applyFont="1" applyFill="1" applyBorder="1" applyAlignment="1">
      <alignment vertical="center"/>
    </xf>
    <xf numFmtId="0" fontId="3" fillId="2" borderId="17" xfId="0" applyFont="1" applyFill="1" applyBorder="1" applyAlignment="1">
      <alignment vertical="center"/>
    </xf>
    <xf numFmtId="0" fontId="3" fillId="2" borderId="19" xfId="0" applyFont="1" applyFill="1" applyBorder="1" applyAlignment="1">
      <alignment vertical="center"/>
    </xf>
    <xf numFmtId="3" fontId="3" fillId="2" borderId="20" xfId="0" applyNumberFormat="1" applyFont="1" applyFill="1" applyBorder="1" applyAlignment="1">
      <alignment horizontal="right" vertical="center"/>
    </xf>
    <xf numFmtId="3" fontId="3" fillId="2" borderId="14" xfId="0" applyNumberFormat="1" applyFont="1" applyFill="1" applyBorder="1" applyAlignment="1">
      <alignment horizontal="right" vertical="center"/>
    </xf>
    <xf numFmtId="0" fontId="3" fillId="2" borderId="14" xfId="0" applyFont="1" applyFill="1" applyBorder="1" applyAlignment="1">
      <alignment horizontal="center" vertical="center"/>
    </xf>
    <xf numFmtId="0" fontId="3" fillId="2" borderId="19" xfId="0" applyFont="1" applyFill="1" applyBorder="1" applyAlignment="1">
      <alignment vertical="center" wrapText="1"/>
    </xf>
    <xf numFmtId="0" fontId="3" fillId="2" borderId="16" xfId="0" applyFont="1" applyFill="1" applyBorder="1" applyAlignment="1">
      <alignment horizontal="right" vertical="center"/>
    </xf>
    <xf numFmtId="0" fontId="3" fillId="2" borderId="15" xfId="0" applyFont="1" applyFill="1" applyBorder="1" applyAlignment="1">
      <alignment vertical="center"/>
    </xf>
    <xf numFmtId="0" fontId="2" fillId="2" borderId="0" xfId="0" applyFont="1" applyFill="1" applyAlignment="1">
      <alignment vertical="center"/>
    </xf>
    <xf numFmtId="0" fontId="3" fillId="2" borderId="9" xfId="0" applyFont="1" applyFill="1" applyBorder="1" applyAlignment="1">
      <alignment horizontal="left" vertical="top" indent="2"/>
    </xf>
    <xf numFmtId="0" fontId="3" fillId="2" borderId="9" xfId="0" applyFont="1" applyFill="1" applyBorder="1" applyAlignment="1">
      <alignment horizontal="right"/>
    </xf>
    <xf numFmtId="170" fontId="3" fillId="2" borderId="9" xfId="0" applyNumberFormat="1" applyFont="1" applyFill="1" applyBorder="1" applyAlignment="1">
      <alignment horizontal="right" vertical="top"/>
    </xf>
    <xf numFmtId="170" fontId="3" fillId="2" borderId="9" xfId="0" applyNumberFormat="1" applyFont="1" applyFill="1" applyBorder="1" applyAlignment="1">
      <alignment horizontal="right"/>
    </xf>
    <xf numFmtId="170" fontId="2" fillId="2" borderId="9" xfId="0" applyNumberFormat="1" applyFont="1" applyFill="1" applyBorder="1" applyAlignment="1">
      <alignment horizontal="right" vertical="top"/>
    </xf>
    <xf numFmtId="167" fontId="2" fillId="2" borderId="9" xfId="1" applyNumberFormat="1" applyFont="1" applyFill="1" applyBorder="1" applyAlignment="1">
      <alignment horizontal="center" vertical="center"/>
    </xf>
    <xf numFmtId="0" fontId="2" fillId="2" borderId="0" xfId="6" applyFont="1" applyFill="1" applyAlignment="1">
      <alignment horizontal="left" vertical="center"/>
    </xf>
    <xf numFmtId="0" fontId="3" fillId="2" borderId="0" xfId="6" applyFont="1" applyFill="1"/>
    <xf numFmtId="0" fontId="2" fillId="2" borderId="0" xfId="6" applyFont="1" applyFill="1" applyAlignment="1">
      <alignment vertical="center"/>
    </xf>
    <xf numFmtId="0" fontId="3" fillId="2" borderId="0" xfId="6" applyFont="1" applyFill="1" applyAlignment="1">
      <alignment horizontal="left" vertical="center"/>
    </xf>
    <xf numFmtId="2" fontId="3" fillId="2" borderId="0" xfId="6" applyNumberFormat="1" applyFont="1" applyFill="1" applyAlignment="1">
      <alignment vertical="center"/>
    </xf>
    <xf numFmtId="175" fontId="3" fillId="2" borderId="0" xfId="6" applyNumberFormat="1" applyFont="1" applyFill="1" applyAlignment="1">
      <alignment vertical="center"/>
    </xf>
    <xf numFmtId="0" fontId="2" fillId="2" borderId="9" xfId="6" applyFont="1" applyFill="1" applyBorder="1" applyAlignment="1">
      <alignment vertical="center"/>
    </xf>
    <xf numFmtId="0" fontId="2" fillId="2" borderId="9" xfId="6" applyFont="1" applyFill="1" applyBorder="1" applyAlignment="1">
      <alignment horizontal="center" vertical="center"/>
    </xf>
    <xf numFmtId="4" fontId="3" fillId="2" borderId="9" xfId="6" applyNumberFormat="1" applyFont="1" applyFill="1" applyBorder="1" applyAlignment="1">
      <alignment vertical="center"/>
    </xf>
    <xf numFmtId="0" fontId="3" fillId="2" borderId="9" xfId="6" applyFont="1" applyFill="1" applyBorder="1" applyAlignment="1">
      <alignment horizontal="left" vertical="center"/>
    </xf>
    <xf numFmtId="4" fontId="2" fillId="2" borderId="9" xfId="6" applyNumberFormat="1" applyFont="1" applyFill="1" applyBorder="1" applyAlignment="1">
      <alignment vertical="center"/>
    </xf>
    <xf numFmtId="3" fontId="3" fillId="2" borderId="9" xfId="6" applyNumberFormat="1" applyFont="1" applyFill="1" applyBorder="1" applyAlignment="1">
      <alignment vertical="center"/>
    </xf>
    <xf numFmtId="1" fontId="2" fillId="2" borderId="9" xfId="6" applyNumberFormat="1" applyFont="1" applyFill="1" applyBorder="1" applyAlignment="1">
      <alignment vertical="center"/>
    </xf>
    <xf numFmtId="3" fontId="2" fillId="2" borderId="9" xfId="6" applyNumberFormat="1" applyFont="1" applyFill="1" applyBorder="1" applyAlignment="1">
      <alignment vertical="center"/>
    </xf>
    <xf numFmtId="0" fontId="3" fillId="2" borderId="0" xfId="6" applyFont="1" applyFill="1" applyAlignment="1">
      <alignment vertical="center"/>
    </xf>
    <xf numFmtId="3" fontId="3" fillId="2" borderId="0" xfId="6" applyNumberFormat="1" applyFont="1" applyFill="1" applyAlignment="1">
      <alignment vertical="center"/>
    </xf>
    <xf numFmtId="176" fontId="3" fillId="2" borderId="0" xfId="15" applyNumberFormat="1" applyFont="1" applyFill="1" applyAlignment="1">
      <alignment vertical="center"/>
    </xf>
    <xf numFmtId="0" fontId="6" fillId="2" borderId="0" xfId="0" applyFont="1" applyFill="1" applyAlignment="1">
      <alignment horizontal="left" vertical="center"/>
    </xf>
    <xf numFmtId="0" fontId="5" fillId="2" borderId="12" xfId="0" applyFont="1" applyFill="1" applyBorder="1" applyAlignment="1">
      <alignment vertical="center"/>
    </xf>
    <xf numFmtId="0" fontId="5" fillId="2" borderId="1" xfId="0" applyFont="1" applyFill="1" applyBorder="1" applyAlignment="1">
      <alignment vertical="center"/>
    </xf>
    <xf numFmtId="0" fontId="5" fillId="2" borderId="1" xfId="0" applyFont="1" applyFill="1" applyBorder="1" applyAlignment="1">
      <alignment horizontal="center" vertical="center" wrapText="1"/>
    </xf>
    <xf numFmtId="165" fontId="5" fillId="2" borderId="0" xfId="0" applyNumberFormat="1" applyFont="1" applyFill="1"/>
    <xf numFmtId="167" fontId="5" fillId="2" borderId="0" xfId="1" applyNumberFormat="1" applyFont="1" applyFill="1" applyAlignment="1">
      <alignment horizontal="right"/>
    </xf>
    <xf numFmtId="167" fontId="5" fillId="2" borderId="0" xfId="1" applyNumberFormat="1" applyFont="1" applyFill="1"/>
    <xf numFmtId="0" fontId="2" fillId="2" borderId="32" xfId="0" applyFont="1" applyFill="1" applyBorder="1" applyAlignment="1">
      <alignment horizontal="justify" vertical="center"/>
    </xf>
    <xf numFmtId="165" fontId="6" fillId="2" borderId="32" xfId="0" applyNumberFormat="1" applyFont="1" applyFill="1" applyBorder="1"/>
    <xf numFmtId="167" fontId="6" fillId="2" borderId="32" xfId="1" applyNumberFormat="1" applyFont="1" applyFill="1" applyBorder="1"/>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2" borderId="0" xfId="0" applyFont="1" applyFill="1" applyAlignment="1">
      <alignment horizontal="center" vertical="center"/>
    </xf>
    <xf numFmtId="0" fontId="5" fillId="2" borderId="28" xfId="0" applyFont="1" applyFill="1" applyBorder="1" applyAlignment="1">
      <alignment horizontal="center" vertical="center"/>
    </xf>
    <xf numFmtId="0" fontId="5" fillId="2" borderId="26" xfId="0" applyFont="1" applyFill="1" applyBorder="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center" vertical="center"/>
    </xf>
    <xf numFmtId="0" fontId="3" fillId="2" borderId="28" xfId="0"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0" xfId="0" applyFont="1" applyFill="1" applyAlignment="1">
      <alignment horizontal="center"/>
    </xf>
    <xf numFmtId="0" fontId="2" fillId="2" borderId="0" xfId="0" applyFont="1" applyFill="1" applyAlignment="1">
      <alignment horizontal="center" wrapText="1"/>
    </xf>
    <xf numFmtId="0" fontId="3" fillId="2" borderId="0" xfId="0" applyFont="1" applyFill="1" applyAlignment="1">
      <alignment horizontal="center"/>
    </xf>
    <xf numFmtId="0" fontId="3" fillId="2" borderId="12" xfId="0" applyFont="1" applyFill="1" applyBorder="1" applyAlignment="1">
      <alignment vertical="center" wrapText="1"/>
    </xf>
    <xf numFmtId="0" fontId="2" fillId="2" borderId="9" xfId="0" applyFont="1" applyFill="1" applyBorder="1" applyAlignment="1">
      <alignment horizontal="justify" vertical="top"/>
    </xf>
    <xf numFmtId="0" fontId="2" fillId="2" borderId="9" xfId="0" applyFont="1" applyFill="1" applyBorder="1" applyAlignment="1">
      <alignment horizontal="center" wrapText="1"/>
    </xf>
    <xf numFmtId="0" fontId="2"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Alignment="1">
      <alignment wrapText="1"/>
    </xf>
    <xf numFmtId="0" fontId="3" fillId="2" borderId="0" xfId="0" applyFont="1" applyFill="1" applyAlignment="1">
      <alignment vertical="center" wrapText="1"/>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25" xfId="0" applyFont="1" applyFill="1" applyBorder="1" applyAlignment="1">
      <alignment vertical="top"/>
    </xf>
    <xf numFmtId="0" fontId="3" fillId="2" borderId="27" xfId="0" applyFont="1" applyFill="1" applyBorder="1" applyAlignment="1">
      <alignment vertical="top"/>
    </xf>
    <xf numFmtId="0" fontId="3" fillId="2" borderId="0" xfId="0" applyFont="1" applyFill="1" applyBorder="1" applyAlignment="1">
      <alignment horizontal="justify" vertical="center" wrapText="1"/>
    </xf>
    <xf numFmtId="0" fontId="3" fillId="2" borderId="0" xfId="0" applyFont="1" applyFill="1" applyBorder="1" applyAlignment="1">
      <alignment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2" borderId="25" xfId="0" applyFont="1" applyFill="1" applyBorder="1" applyAlignment="1">
      <alignment vertical="center"/>
    </xf>
    <xf numFmtId="0" fontId="3" fillId="2" borderId="27" xfId="0" applyFont="1" applyFill="1" applyBorder="1" applyAlignment="1">
      <alignment vertical="center"/>
    </xf>
    <xf numFmtId="0" fontId="2" fillId="2" borderId="27" xfId="0" applyFont="1" applyFill="1" applyBorder="1" applyAlignment="1">
      <alignment horizontal="left" vertical="center"/>
    </xf>
    <xf numFmtId="0" fontId="2" fillId="2" borderId="18" xfId="0" applyFont="1" applyFill="1" applyBorder="1" applyAlignment="1">
      <alignment horizontal="left" vertical="center"/>
    </xf>
    <xf numFmtId="0" fontId="3" fillId="2" borderId="26" xfId="0" applyFont="1" applyFill="1" applyBorder="1" applyAlignment="1">
      <alignment horizontal="left" vertical="center"/>
    </xf>
    <xf numFmtId="0" fontId="3" fillId="2" borderId="0" xfId="0" applyFont="1" applyFill="1" applyAlignment="1">
      <alignment horizontal="left" vertical="center"/>
    </xf>
    <xf numFmtId="0" fontId="3" fillId="2" borderId="29" xfId="0" applyFont="1" applyFill="1" applyBorder="1" applyAlignment="1">
      <alignment horizontal="left" vertical="center"/>
    </xf>
    <xf numFmtId="0" fontId="3" fillId="2" borderId="16" xfId="0" applyFont="1" applyFill="1" applyBorder="1" applyAlignment="1">
      <alignment horizontal="left" vertical="center"/>
    </xf>
    <xf numFmtId="0" fontId="3" fillId="2" borderId="29"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16" xfId="0" applyFont="1" applyFill="1" applyBorder="1" applyAlignment="1">
      <alignment horizontal="left" vertical="center"/>
    </xf>
    <xf numFmtId="0" fontId="2" fillId="2" borderId="29"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3" fillId="2" borderId="0" xfId="0" applyFont="1" applyFill="1" applyBorder="1" applyAlignment="1">
      <alignment horizontal="left" vertical="top"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13" xfId="0" applyFont="1" applyFill="1" applyBorder="1" applyAlignment="1">
      <alignment horizontal="left" vertical="center"/>
    </xf>
    <xf numFmtId="0" fontId="3" fillId="2" borderId="10" xfId="0" applyFont="1" applyFill="1" applyBorder="1" applyAlignment="1">
      <alignment horizontal="left" vertical="center"/>
    </xf>
    <xf numFmtId="0" fontId="2" fillId="2" borderId="13" xfId="0" applyFont="1" applyFill="1" applyBorder="1" applyAlignment="1">
      <alignment horizontal="left" vertical="center"/>
    </xf>
    <xf numFmtId="0" fontId="2" fillId="2" borderId="10" xfId="0" applyFont="1" applyFill="1" applyBorder="1" applyAlignment="1">
      <alignment horizontal="left" vertical="center"/>
    </xf>
    <xf numFmtId="0" fontId="3" fillId="2" borderId="0" xfId="0" applyFont="1" applyFill="1" applyBorder="1" applyAlignment="1">
      <alignment horizontal="justify" vertical="center"/>
    </xf>
    <xf numFmtId="0" fontId="3" fillId="2" borderId="0" xfId="0" applyFont="1" applyFill="1" applyAlignment="1">
      <alignment horizontal="left" vertical="top" wrapText="1"/>
    </xf>
    <xf numFmtId="0" fontId="2"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wrapText="1"/>
    </xf>
    <xf numFmtId="0" fontId="3" fillId="2" borderId="0" xfId="0" applyFont="1" applyFill="1" applyBorder="1" applyAlignment="1">
      <alignment horizontal="left" vertical="center"/>
    </xf>
    <xf numFmtId="0" fontId="5" fillId="2" borderId="1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2" xfId="0" applyFont="1" applyFill="1" applyBorder="1" applyAlignment="1">
      <alignment horizontal="center" vertical="center"/>
    </xf>
    <xf numFmtId="0" fontId="3" fillId="2" borderId="0"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2" xfId="0" applyFont="1" applyFill="1" applyBorder="1" applyAlignment="1">
      <alignment horizontal="center" vertical="center"/>
    </xf>
    <xf numFmtId="10" fontId="3" fillId="2" borderId="0" xfId="0" applyNumberFormat="1" applyFont="1" applyFill="1" applyBorder="1" applyAlignment="1">
      <alignment horizontal="center" vertical="center" wrapText="1"/>
    </xf>
    <xf numFmtId="9" fontId="3" fillId="2" borderId="0" xfId="0" applyNumberFormat="1"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3" fillId="2" borderId="31"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4"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0" xfId="0" applyFont="1" applyFill="1" applyBorder="1" applyAlignment="1">
      <alignment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3" fontId="3" fillId="2" borderId="32" xfId="0" applyNumberFormat="1" applyFont="1" applyFill="1" applyBorder="1" applyAlignment="1">
      <alignment horizontal="center" vertical="center" wrapText="1"/>
    </xf>
    <xf numFmtId="3" fontId="3" fillId="2" borderId="10" xfId="0" applyNumberFormat="1" applyFont="1" applyFill="1" applyBorder="1" applyAlignment="1">
      <alignment horizontal="center" vertical="center"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30" xfId="0" applyFont="1" applyFill="1" applyBorder="1" applyAlignment="1">
      <alignment horizontal="justify" vertical="center" wrapText="1"/>
    </xf>
    <xf numFmtId="0" fontId="3" fillId="2" borderId="4" xfId="0" applyFont="1" applyFill="1" applyBorder="1" applyAlignment="1">
      <alignment horizontal="justify" vertical="center" wrapText="1"/>
    </xf>
    <xf numFmtId="9" fontId="3" fillId="2" borderId="12"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Alignment="1">
      <alignment horizontal="justify" vertical="center" wrapText="1"/>
    </xf>
    <xf numFmtId="0" fontId="2" fillId="2" borderId="9" xfId="0" applyFont="1" applyFill="1" applyBorder="1" applyAlignment="1">
      <alignment horizontal="left" vertical="center" wrapText="1"/>
    </xf>
    <xf numFmtId="0" fontId="3" fillId="2" borderId="9" xfId="0" applyFont="1" applyFill="1" applyBorder="1" applyAlignment="1">
      <alignment horizontal="justify" vertical="center" wrapText="1"/>
    </xf>
    <xf numFmtId="0" fontId="3" fillId="2" borderId="9" xfId="0" applyFont="1" applyFill="1" applyBorder="1" applyAlignment="1">
      <alignment horizontal="left" vertical="center" wrapText="1" indent="2"/>
    </xf>
    <xf numFmtId="0" fontId="3" fillId="2" borderId="9" xfId="0" applyFont="1" applyFill="1" applyBorder="1" applyAlignment="1">
      <alignment horizontal="center" vertical="center" wrapText="1"/>
    </xf>
    <xf numFmtId="0" fontId="2" fillId="2" borderId="9" xfId="0" applyFont="1" applyFill="1" applyBorder="1" applyAlignment="1">
      <alignment horizontal="justify" vertical="center" wrapText="1"/>
    </xf>
    <xf numFmtId="0" fontId="3" fillId="2" borderId="0" xfId="0" applyFont="1" applyFill="1" applyAlignment="1">
      <alignment horizontal="left" vertical="center" wrapText="1"/>
    </xf>
    <xf numFmtId="9" fontId="3" fillId="2" borderId="0" xfId="0" applyNumberFormat="1" applyFont="1" applyFill="1" applyAlignment="1">
      <alignment horizontal="center" vertical="center" wrapText="1"/>
    </xf>
    <xf numFmtId="0" fontId="2" fillId="2" borderId="27" xfId="0" applyFont="1" applyFill="1" applyBorder="1" applyAlignment="1">
      <alignment wrapText="1"/>
    </xf>
    <xf numFmtId="0" fontId="2" fillId="2" borderId="18" xfId="0" applyFont="1" applyFill="1" applyBorder="1" applyAlignment="1">
      <alignment wrapText="1"/>
    </xf>
    <xf numFmtId="0" fontId="2" fillId="2" borderId="25" xfId="0" applyFont="1" applyFill="1" applyBorder="1" applyAlignment="1">
      <alignment horizontal="center"/>
    </xf>
    <xf numFmtId="0" fontId="2" fillId="2" borderId="20" xfId="0" applyFont="1" applyFill="1" applyBorder="1" applyAlignment="1">
      <alignment horizontal="center"/>
    </xf>
    <xf numFmtId="0" fontId="2" fillId="2" borderId="24" xfId="0" applyFont="1" applyFill="1" applyBorder="1" applyAlignment="1">
      <alignment horizontal="center"/>
    </xf>
    <xf numFmtId="0" fontId="2" fillId="2" borderId="41" xfId="0" applyFont="1" applyFill="1" applyBorder="1" applyAlignment="1">
      <alignment horizontal="center"/>
    </xf>
    <xf numFmtId="0" fontId="2" fillId="2" borderId="14" xfId="0" applyFont="1" applyFill="1" applyBorder="1" applyAlignment="1">
      <alignment horizontal="center"/>
    </xf>
    <xf numFmtId="0" fontId="3" fillId="2" borderId="29" xfId="0" applyFont="1" applyFill="1" applyBorder="1" applyAlignment="1">
      <alignment wrapText="1"/>
    </xf>
    <xf numFmtId="0" fontId="3" fillId="2" borderId="16" xfId="0" applyFont="1" applyFill="1" applyBorder="1" applyAlignment="1">
      <alignment wrapText="1"/>
    </xf>
    <xf numFmtId="0" fontId="2" fillId="2" borderId="24"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left" vertical="center"/>
    </xf>
    <xf numFmtId="0" fontId="3" fillId="2" borderId="6" xfId="0" applyFont="1" applyFill="1" applyBorder="1" applyAlignment="1">
      <alignment horizontal="left" vertical="center"/>
    </xf>
    <xf numFmtId="0" fontId="3" fillId="2" borderId="3" xfId="0" applyFont="1" applyFill="1" applyBorder="1" applyAlignment="1">
      <alignment horizontal="left" vertical="center"/>
    </xf>
    <xf numFmtId="0" fontId="3" fillId="2" borderId="6" xfId="0" applyFont="1" applyFill="1" applyBorder="1" applyAlignment="1">
      <alignment horizontal="center" vertical="center"/>
    </xf>
    <xf numFmtId="0" fontId="3" fillId="2" borderId="6"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quotePrefix="1" applyFont="1" applyFill="1" applyBorder="1" applyAlignment="1">
      <alignment horizontal="left" vertical="center" wrapText="1"/>
    </xf>
  </cellXfs>
  <cellStyles count="21">
    <cellStyle name="Comma" xfId="7"/>
    <cellStyle name="Comma0" xfId="8"/>
    <cellStyle name="Currency" xfId="9"/>
    <cellStyle name="Currency0" xfId="10"/>
    <cellStyle name="Fecha" xfId="11"/>
    <cellStyle name="Fixed" xfId="12"/>
    <cellStyle name="Heading 1" xfId="13"/>
    <cellStyle name="Heading 2" xfId="14"/>
    <cellStyle name="Millares" xfId="1" builtinId="3"/>
    <cellStyle name="Millares 2" xfId="2"/>
    <cellStyle name="Millares 2 2" xfId="4"/>
    <cellStyle name="Millares 2 3" xfId="16"/>
    <cellStyle name="Millares 3" xfId="15"/>
    <cellStyle name="Normal" xfId="0" builtinId="0"/>
    <cellStyle name="Normal 2" xfId="5"/>
    <cellStyle name="Normal 2 2" xfId="6"/>
    <cellStyle name="Percent" xfId="17"/>
    <cellStyle name="Porcentaje" xfId="3" builtinId="5"/>
    <cellStyle name="Porcentual 2" xfId="18"/>
    <cellStyle name="Porcentual 2 2" xfId="19"/>
    <cellStyle name="Total 2"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zoomScale="88" zoomScaleNormal="88" workbookViewId="0">
      <selection sqref="A1:H1"/>
    </sheetView>
  </sheetViews>
  <sheetFormatPr baseColWidth="10" defaultColWidth="11.44140625" defaultRowHeight="13.8" x14ac:dyDescent="0.3"/>
  <cols>
    <col min="1" max="1" width="33.5546875" style="126" customWidth="1"/>
    <col min="2" max="16384" width="11.44140625" style="126"/>
  </cols>
  <sheetData>
    <row r="1" spans="1:8" x14ac:dyDescent="0.3">
      <c r="A1" s="358" t="s">
        <v>356</v>
      </c>
      <c r="B1" s="358"/>
      <c r="C1" s="358"/>
      <c r="D1" s="358"/>
      <c r="E1" s="358"/>
      <c r="F1" s="358"/>
      <c r="G1" s="358"/>
      <c r="H1" s="358"/>
    </row>
    <row r="2" spans="1:8" x14ac:dyDescent="0.3">
      <c r="A2" s="358" t="s">
        <v>357</v>
      </c>
      <c r="B2" s="358"/>
      <c r="C2" s="358"/>
      <c r="D2" s="358"/>
      <c r="E2" s="358"/>
      <c r="F2" s="358"/>
      <c r="G2" s="358"/>
      <c r="H2" s="358"/>
    </row>
    <row r="3" spans="1:8" ht="14.4" thickBot="1" x14ac:dyDescent="0.35">
      <c r="A3" s="359" t="s">
        <v>358</v>
      </c>
      <c r="B3" s="359"/>
      <c r="C3" s="359"/>
      <c r="D3" s="359"/>
      <c r="E3" s="359"/>
      <c r="F3" s="359"/>
      <c r="G3" s="359"/>
      <c r="H3" s="359"/>
    </row>
    <row r="4" spans="1:8" ht="14.4" thickBot="1" x14ac:dyDescent="0.35">
      <c r="A4" s="84"/>
      <c r="B4" s="85">
        <v>2012</v>
      </c>
      <c r="C4" s="85">
        <v>2013</v>
      </c>
      <c r="D4" s="85">
        <v>2014</v>
      </c>
      <c r="E4" s="85">
        <v>2015</v>
      </c>
      <c r="F4" s="85">
        <v>2016</v>
      </c>
      <c r="G4" s="85">
        <v>2017</v>
      </c>
      <c r="H4" s="85" t="s">
        <v>359</v>
      </c>
    </row>
    <row r="5" spans="1:8" ht="14.4" thickBot="1" x14ac:dyDescent="0.35">
      <c r="A5" s="86" t="s">
        <v>360</v>
      </c>
      <c r="B5" s="87">
        <v>1.2</v>
      </c>
      <c r="C5" s="87">
        <v>1.3</v>
      </c>
      <c r="D5" s="87">
        <v>2.1</v>
      </c>
      <c r="E5" s="87">
        <v>2.2999999999999998</v>
      </c>
      <c r="F5" s="87">
        <v>1.7</v>
      </c>
      <c r="G5" s="87">
        <v>2.2999999999999998</v>
      </c>
      <c r="H5" s="87">
        <v>2.5</v>
      </c>
    </row>
    <row r="6" spans="1:8" ht="14.4" thickBot="1" x14ac:dyDescent="0.35">
      <c r="A6" s="88" t="s">
        <v>361</v>
      </c>
      <c r="B6" s="89">
        <v>2.2000000000000002</v>
      </c>
      <c r="C6" s="89">
        <v>1.7</v>
      </c>
      <c r="D6" s="89">
        <v>2.6</v>
      </c>
      <c r="E6" s="89">
        <v>2.9</v>
      </c>
      <c r="F6" s="89">
        <v>1.5</v>
      </c>
      <c r="G6" s="89">
        <v>2.2999999999999998</v>
      </c>
      <c r="H6" s="89">
        <v>2.9</v>
      </c>
    </row>
    <row r="7" spans="1:8" ht="14.4" thickBot="1" x14ac:dyDescent="0.35">
      <c r="A7" s="88" t="s">
        <v>362</v>
      </c>
      <c r="B7" s="89">
        <v>-0.9</v>
      </c>
      <c r="C7" s="89">
        <v>-0.2</v>
      </c>
      <c r="D7" s="89">
        <v>1.3</v>
      </c>
      <c r="E7" s="89">
        <v>2.1</v>
      </c>
      <c r="F7" s="89">
        <v>1.8</v>
      </c>
      <c r="G7" s="89">
        <v>2.2999999999999998</v>
      </c>
      <c r="H7" s="89">
        <v>2.4</v>
      </c>
    </row>
    <row r="8" spans="1:8" ht="14.4" thickBot="1" x14ac:dyDescent="0.35">
      <c r="A8" s="88" t="s">
        <v>363</v>
      </c>
      <c r="B8" s="89">
        <v>1.5</v>
      </c>
      <c r="C8" s="110">
        <v>2</v>
      </c>
      <c r="D8" s="89">
        <v>0.4</v>
      </c>
      <c r="E8" s="89">
        <v>1.4</v>
      </c>
      <c r="F8" s="89">
        <v>0.9</v>
      </c>
      <c r="G8" s="89">
        <v>1.7</v>
      </c>
      <c r="H8" s="89">
        <v>1.2</v>
      </c>
    </row>
    <row r="9" spans="1:8" ht="14.4" thickBot="1" x14ac:dyDescent="0.35">
      <c r="A9" s="86" t="s">
        <v>364</v>
      </c>
      <c r="B9" s="87">
        <v>5.4</v>
      </c>
      <c r="C9" s="87">
        <v>5.0999999999999996</v>
      </c>
      <c r="D9" s="87">
        <v>4.7</v>
      </c>
      <c r="E9" s="87">
        <v>4.3</v>
      </c>
      <c r="F9" s="87">
        <v>4.4000000000000004</v>
      </c>
      <c r="G9" s="87">
        <v>4.8</v>
      </c>
      <c r="H9" s="87">
        <v>4.9000000000000004</v>
      </c>
    </row>
    <row r="10" spans="1:8" ht="14.4" thickBot="1" x14ac:dyDescent="0.35">
      <c r="A10" s="88" t="s">
        <v>365</v>
      </c>
      <c r="B10" s="110">
        <v>7</v>
      </c>
      <c r="C10" s="89">
        <v>6.9</v>
      </c>
      <c r="D10" s="89">
        <v>6.8</v>
      </c>
      <c r="E10" s="89">
        <v>6.8</v>
      </c>
      <c r="F10" s="89">
        <v>6.5</v>
      </c>
      <c r="G10" s="89">
        <v>6.5</v>
      </c>
      <c r="H10" s="89">
        <v>6.5</v>
      </c>
    </row>
    <row r="11" spans="1:8" ht="14.4" thickBot="1" x14ac:dyDescent="0.35">
      <c r="A11" s="88" t="s">
        <v>366</v>
      </c>
      <c r="B11" s="89">
        <v>2.9</v>
      </c>
      <c r="C11" s="89">
        <v>2.9</v>
      </c>
      <c r="D11" s="89">
        <v>1.3</v>
      </c>
      <c r="E11" s="89">
        <v>0.3</v>
      </c>
      <c r="F11" s="89">
        <v>-0.6</v>
      </c>
      <c r="G11" s="89">
        <v>1.3</v>
      </c>
      <c r="H11" s="110">
        <v>2</v>
      </c>
    </row>
    <row r="12" spans="1:8" ht="14.4" thickBot="1" x14ac:dyDescent="0.35">
      <c r="A12" s="88" t="s">
        <v>367</v>
      </c>
      <c r="B12" s="90">
        <v>5.3</v>
      </c>
      <c r="C12" s="109">
        <v>4</v>
      </c>
      <c r="D12" s="90">
        <v>1.8</v>
      </c>
      <c r="E12" s="90">
        <v>2.2999999999999998</v>
      </c>
      <c r="F12" s="90">
        <v>1.3</v>
      </c>
      <c r="G12" s="90">
        <v>1.5</v>
      </c>
      <c r="H12" s="90">
        <v>3.8</v>
      </c>
    </row>
    <row r="13" spans="1:8" ht="14.4" thickBot="1" x14ac:dyDescent="0.35">
      <c r="A13" s="86" t="s">
        <v>368</v>
      </c>
      <c r="B13" s="91">
        <v>3.5</v>
      </c>
      <c r="C13" s="91">
        <v>3.5</v>
      </c>
      <c r="D13" s="91">
        <v>3.6</v>
      </c>
      <c r="E13" s="91">
        <v>3.5</v>
      </c>
      <c r="F13" s="91">
        <v>3.2</v>
      </c>
      <c r="G13" s="91">
        <v>3.8</v>
      </c>
      <c r="H13" s="91">
        <v>3.9</v>
      </c>
    </row>
    <row r="14" spans="1:8" x14ac:dyDescent="0.3">
      <c r="A14" s="360" t="s">
        <v>369</v>
      </c>
      <c r="B14" s="360"/>
      <c r="C14" s="360"/>
      <c r="D14" s="360"/>
      <c r="E14" s="360"/>
      <c r="F14" s="360"/>
      <c r="G14" s="360"/>
      <c r="H14" s="360"/>
    </row>
    <row r="15" spans="1:8" x14ac:dyDescent="0.3">
      <c r="A15" s="361" t="s">
        <v>370</v>
      </c>
      <c r="B15" s="361"/>
      <c r="C15" s="361"/>
      <c r="D15" s="361"/>
      <c r="E15" s="361"/>
      <c r="F15" s="361"/>
      <c r="G15" s="361"/>
      <c r="H15" s="361"/>
    </row>
  </sheetData>
  <mergeCells count="5">
    <mergeCell ref="A1:H1"/>
    <mergeCell ref="A2:H2"/>
    <mergeCell ref="A3:H3"/>
    <mergeCell ref="A14:H14"/>
    <mergeCell ref="A15:H1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18"/>
  <sheetViews>
    <sheetView workbookViewId="0"/>
  </sheetViews>
  <sheetFormatPr baseColWidth="10" defaultColWidth="11.44140625" defaultRowHeight="13.8" x14ac:dyDescent="0.3"/>
  <cols>
    <col min="1" max="1" width="11.44140625" style="6"/>
    <col min="2" max="2" width="11.6640625" style="6" customWidth="1"/>
    <col min="3" max="3" width="11.109375" style="6" customWidth="1"/>
    <col min="4" max="4" width="10.5546875" style="6" customWidth="1"/>
    <col min="5" max="5" width="14.6640625" style="6" customWidth="1"/>
    <col min="6" max="16384" width="11.44140625" style="6"/>
  </cols>
  <sheetData>
    <row r="1" spans="1:6" x14ac:dyDescent="0.3">
      <c r="A1" s="158" t="s">
        <v>402</v>
      </c>
    </row>
    <row r="2" spans="1:6" x14ac:dyDescent="0.3">
      <c r="A2" s="158" t="s">
        <v>140</v>
      </c>
    </row>
    <row r="3" spans="1:6" x14ac:dyDescent="0.3">
      <c r="A3" s="158" t="s">
        <v>736</v>
      </c>
    </row>
    <row r="4" spans="1:6" ht="14.4" thickBot="1" x14ac:dyDescent="0.35">
      <c r="A4" s="127" t="s">
        <v>139</v>
      </c>
    </row>
    <row r="5" spans="1:6" x14ac:dyDescent="0.3">
      <c r="A5" s="384" t="s">
        <v>138</v>
      </c>
      <c r="B5" s="386" t="s">
        <v>137</v>
      </c>
      <c r="C5" s="386" t="s">
        <v>3</v>
      </c>
      <c r="D5" s="386" t="s">
        <v>731</v>
      </c>
      <c r="E5" s="388" t="s">
        <v>136</v>
      </c>
      <c r="F5" s="170"/>
    </row>
    <row r="6" spans="1:6" ht="14.4" thickBot="1" x14ac:dyDescent="0.35">
      <c r="A6" s="385"/>
      <c r="B6" s="387"/>
      <c r="C6" s="387"/>
      <c r="D6" s="387"/>
      <c r="E6" s="389"/>
      <c r="F6" s="170"/>
    </row>
    <row r="7" spans="1:6" x14ac:dyDescent="0.3">
      <c r="A7" s="13" t="s">
        <v>44</v>
      </c>
      <c r="B7" s="22">
        <v>35000281</v>
      </c>
      <c r="C7" s="22">
        <v>35548295</v>
      </c>
      <c r="D7" s="119">
        <v>6.5</v>
      </c>
      <c r="E7" s="119">
        <v>101.6</v>
      </c>
      <c r="F7" s="170"/>
    </row>
    <row r="8" spans="1:6" x14ac:dyDescent="0.3">
      <c r="A8" s="11" t="s">
        <v>737</v>
      </c>
      <c r="B8" s="21">
        <v>6744991</v>
      </c>
      <c r="C8" s="21">
        <v>7748540</v>
      </c>
      <c r="D8" s="120">
        <v>10.199999999999999</v>
      </c>
      <c r="E8" s="120">
        <v>114.9</v>
      </c>
      <c r="F8" s="170"/>
    </row>
    <row r="9" spans="1:6" x14ac:dyDescent="0.3">
      <c r="A9" s="11" t="s">
        <v>135</v>
      </c>
      <c r="B9" s="21">
        <v>1811459</v>
      </c>
      <c r="C9" s="21">
        <v>1916933</v>
      </c>
      <c r="D9" s="120">
        <v>2.1</v>
      </c>
      <c r="E9" s="120">
        <v>105.80000000000001</v>
      </c>
      <c r="F9" s="170"/>
    </row>
    <row r="10" spans="1:6" x14ac:dyDescent="0.3">
      <c r="A10" s="11" t="s">
        <v>134</v>
      </c>
      <c r="B10" s="21">
        <v>6476515</v>
      </c>
      <c r="C10" s="21">
        <v>6787951</v>
      </c>
      <c r="D10" s="120">
        <v>3.5000000000000004</v>
      </c>
      <c r="E10" s="120">
        <v>104.80000000000001</v>
      </c>
      <c r="F10" s="170"/>
    </row>
    <row r="11" spans="1:6" x14ac:dyDescent="0.3">
      <c r="A11" s="11" t="s">
        <v>133</v>
      </c>
      <c r="B11" s="21">
        <v>1631403</v>
      </c>
      <c r="C11" s="21">
        <v>1639790</v>
      </c>
      <c r="D11" s="120">
        <v>0.6</v>
      </c>
      <c r="E11" s="120">
        <v>100.49999999999999</v>
      </c>
      <c r="F11" s="170"/>
    </row>
    <row r="12" spans="1:6" x14ac:dyDescent="0.3">
      <c r="A12" s="11" t="s">
        <v>132</v>
      </c>
      <c r="B12" s="21">
        <v>9045825</v>
      </c>
      <c r="C12" s="21">
        <v>8908617</v>
      </c>
      <c r="D12" s="120">
        <v>7.3</v>
      </c>
      <c r="E12" s="120">
        <v>98.5</v>
      </c>
      <c r="F12" s="170"/>
    </row>
    <row r="13" spans="1:6" ht="59.25" customHeight="1" x14ac:dyDescent="0.3">
      <c r="A13" s="379" t="s">
        <v>738</v>
      </c>
      <c r="B13" s="379"/>
      <c r="C13" s="379"/>
      <c r="D13" s="379"/>
      <c r="E13" s="379"/>
    </row>
    <row r="14" spans="1:6" ht="26.25" customHeight="1" x14ac:dyDescent="0.3">
      <c r="A14" s="379" t="s">
        <v>739</v>
      </c>
      <c r="B14" s="379"/>
      <c r="C14" s="379"/>
      <c r="D14" s="379"/>
      <c r="E14" s="379"/>
    </row>
    <row r="15" spans="1:6" x14ac:dyDescent="0.3">
      <c r="A15" s="127" t="s">
        <v>131</v>
      </c>
    </row>
    <row r="16" spans="1:6" x14ac:dyDescent="0.3">
      <c r="A16" s="147"/>
    </row>
    <row r="18" spans="2:2" x14ac:dyDescent="0.3">
      <c r="B18" s="163"/>
    </row>
  </sheetData>
  <mergeCells count="7">
    <mergeCell ref="A14:E14"/>
    <mergeCell ref="A5:A6"/>
    <mergeCell ref="B5:B6"/>
    <mergeCell ref="C5:C6"/>
    <mergeCell ref="D5:D6"/>
    <mergeCell ref="E5:E6"/>
    <mergeCell ref="A13:E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15"/>
  <sheetViews>
    <sheetView workbookViewId="0"/>
  </sheetViews>
  <sheetFormatPr baseColWidth="10" defaultColWidth="11.44140625" defaultRowHeight="13.8" x14ac:dyDescent="0.3"/>
  <cols>
    <col min="1" max="1" width="14.33203125" style="6" customWidth="1"/>
    <col min="2" max="2" width="11.44140625" style="6"/>
    <col min="3" max="3" width="11.6640625" style="6" customWidth="1"/>
    <col min="4" max="4" width="12.5546875" style="6" customWidth="1"/>
    <col min="5" max="16384" width="11.44140625" style="6"/>
  </cols>
  <sheetData>
    <row r="1" spans="1:6" x14ac:dyDescent="0.3">
      <c r="A1" s="158" t="s">
        <v>403</v>
      </c>
    </row>
    <row r="2" spans="1:6" x14ac:dyDescent="0.3">
      <c r="A2" s="158" t="s">
        <v>146</v>
      </c>
    </row>
    <row r="3" spans="1:6" x14ac:dyDescent="0.3">
      <c r="A3" s="158" t="s">
        <v>736</v>
      </c>
    </row>
    <row r="4" spans="1:6" ht="14.4" thickBot="1" x14ac:dyDescent="0.35">
      <c r="A4" s="127" t="s">
        <v>145</v>
      </c>
    </row>
    <row r="5" spans="1:6" x14ac:dyDescent="0.3">
      <c r="A5" s="384" t="s">
        <v>138</v>
      </c>
      <c r="B5" s="386" t="s">
        <v>137</v>
      </c>
      <c r="C5" s="386" t="s">
        <v>3</v>
      </c>
      <c r="D5" s="386" t="s">
        <v>730</v>
      </c>
      <c r="E5" s="388" t="s">
        <v>136</v>
      </c>
      <c r="F5" s="170"/>
    </row>
    <row r="6" spans="1:6" x14ac:dyDescent="0.3">
      <c r="A6" s="390"/>
      <c r="B6" s="391"/>
      <c r="C6" s="391"/>
      <c r="D6" s="391"/>
      <c r="E6" s="392"/>
      <c r="F6" s="170"/>
    </row>
    <row r="7" spans="1:6" x14ac:dyDescent="0.3">
      <c r="A7" s="9" t="s">
        <v>44</v>
      </c>
      <c r="B7" s="20">
        <v>6879982</v>
      </c>
      <c r="C7" s="20">
        <v>6557584</v>
      </c>
      <c r="D7" s="121">
        <v>-3.1</v>
      </c>
      <c r="E7" s="121">
        <v>95.3</v>
      </c>
      <c r="F7" s="170"/>
    </row>
    <row r="8" spans="1:6" x14ac:dyDescent="0.3">
      <c r="A8" s="11" t="s">
        <v>144</v>
      </c>
      <c r="B8" s="21">
        <v>1738839</v>
      </c>
      <c r="C8" s="21">
        <v>1750916</v>
      </c>
      <c r="D8" s="122">
        <v>-0.3</v>
      </c>
      <c r="E8" s="122">
        <v>100.69999999999999</v>
      </c>
      <c r="F8" s="170"/>
    </row>
    <row r="9" spans="1:6" x14ac:dyDescent="0.3">
      <c r="A9" s="11" t="s">
        <v>143</v>
      </c>
      <c r="B9" s="21">
        <v>2066333</v>
      </c>
      <c r="C9" s="21">
        <v>2034898</v>
      </c>
      <c r="D9" s="122">
        <v>-5.7</v>
      </c>
      <c r="E9" s="122">
        <v>98.5</v>
      </c>
      <c r="F9" s="170"/>
    </row>
    <row r="10" spans="1:6" x14ac:dyDescent="0.3">
      <c r="A10" s="11" t="s">
        <v>142</v>
      </c>
      <c r="B10" s="21">
        <v>432910</v>
      </c>
      <c r="C10" s="21">
        <v>422040</v>
      </c>
      <c r="D10" s="122">
        <v>4.3999999999999995</v>
      </c>
      <c r="E10" s="122">
        <v>97.5</v>
      </c>
      <c r="F10" s="170"/>
    </row>
    <row r="11" spans="1:6" x14ac:dyDescent="0.3">
      <c r="A11" s="11" t="s">
        <v>135</v>
      </c>
      <c r="B11" s="21">
        <v>1343306</v>
      </c>
      <c r="C11" s="21">
        <v>1210284</v>
      </c>
      <c r="D11" s="122">
        <v>-0.6</v>
      </c>
      <c r="E11" s="122">
        <v>90.100000000000009</v>
      </c>
      <c r="F11" s="170"/>
    </row>
    <row r="12" spans="1:6" x14ac:dyDescent="0.3">
      <c r="A12" s="11" t="s">
        <v>132</v>
      </c>
      <c r="B12" s="21">
        <v>423560</v>
      </c>
      <c r="C12" s="21">
        <v>321462</v>
      </c>
      <c r="D12" s="122">
        <v>-12.3</v>
      </c>
      <c r="E12" s="122">
        <v>75.900000000000006</v>
      </c>
      <c r="F12" s="170"/>
    </row>
    <row r="13" spans="1:6" ht="66" customHeight="1" x14ac:dyDescent="0.3">
      <c r="A13" s="379" t="s">
        <v>740</v>
      </c>
      <c r="B13" s="379"/>
      <c r="C13" s="379"/>
      <c r="D13" s="379"/>
      <c r="E13" s="379"/>
    </row>
    <row r="14" spans="1:6" x14ac:dyDescent="0.3">
      <c r="A14" s="147" t="s">
        <v>141</v>
      </c>
    </row>
    <row r="15" spans="1:6" x14ac:dyDescent="0.3">
      <c r="A15" s="147"/>
    </row>
  </sheetData>
  <mergeCells count="6">
    <mergeCell ref="A13:E13"/>
    <mergeCell ref="A5:A6"/>
    <mergeCell ref="B5:B6"/>
    <mergeCell ref="C5:C6"/>
    <mergeCell ref="D5:D6"/>
    <mergeCell ref="E5:E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17"/>
  <sheetViews>
    <sheetView workbookViewId="0"/>
  </sheetViews>
  <sheetFormatPr baseColWidth="10" defaultColWidth="11.44140625" defaultRowHeight="13.8" x14ac:dyDescent="0.3"/>
  <cols>
    <col min="1" max="1" width="48" style="6" customWidth="1"/>
    <col min="2" max="16384" width="11.44140625" style="6"/>
  </cols>
  <sheetData>
    <row r="1" spans="1:5" x14ac:dyDescent="0.3">
      <c r="A1" s="158" t="s">
        <v>404</v>
      </c>
    </row>
    <row r="2" spans="1:5" x14ac:dyDescent="0.3">
      <c r="A2" s="158" t="s">
        <v>154</v>
      </c>
    </row>
    <row r="3" spans="1:5" ht="14.4" thickBot="1" x14ac:dyDescent="0.35">
      <c r="A3" s="127" t="s">
        <v>153</v>
      </c>
    </row>
    <row r="4" spans="1:5" x14ac:dyDescent="0.3">
      <c r="A4" s="380"/>
      <c r="B4" s="16" t="s">
        <v>152</v>
      </c>
      <c r="C4" s="16" t="s">
        <v>151</v>
      </c>
      <c r="D4" s="16" t="s">
        <v>150</v>
      </c>
      <c r="E4" s="17" t="s">
        <v>149</v>
      </c>
    </row>
    <row r="5" spans="1:5" ht="14.4" thickBot="1" x14ac:dyDescent="0.35">
      <c r="A5" s="381"/>
      <c r="B5" s="18" t="s">
        <v>148</v>
      </c>
      <c r="C5" s="18" t="s">
        <v>148</v>
      </c>
      <c r="D5" s="18" t="s">
        <v>148</v>
      </c>
      <c r="E5" s="19" t="s">
        <v>148</v>
      </c>
    </row>
    <row r="6" spans="1:5" x14ac:dyDescent="0.3">
      <c r="A6" s="13" t="s">
        <v>122</v>
      </c>
      <c r="B6" s="14">
        <v>7.8</v>
      </c>
      <c r="C6" s="14">
        <v>3.7</v>
      </c>
      <c r="D6" s="15">
        <v>5</v>
      </c>
      <c r="E6" s="14">
        <v>3.2</v>
      </c>
    </row>
    <row r="7" spans="1:5" x14ac:dyDescent="0.3">
      <c r="A7" s="9" t="s">
        <v>60</v>
      </c>
      <c r="B7" s="101">
        <v>9.3000000000000007</v>
      </c>
      <c r="C7" s="101">
        <v>5.0999999999999996</v>
      </c>
      <c r="D7" s="101">
        <v>7.3</v>
      </c>
      <c r="E7" s="10">
        <v>4</v>
      </c>
    </row>
    <row r="8" spans="1:5" x14ac:dyDescent="0.3">
      <c r="A8" s="11" t="s">
        <v>121</v>
      </c>
      <c r="B8" s="12">
        <v>6.4</v>
      </c>
      <c r="C8" s="12">
        <v>2.4</v>
      </c>
      <c r="D8" s="12">
        <v>9.6</v>
      </c>
      <c r="E8" s="12">
        <v>5.2</v>
      </c>
    </row>
    <row r="9" spans="1:5" x14ac:dyDescent="0.3">
      <c r="A9" s="11" t="s">
        <v>120</v>
      </c>
      <c r="B9" s="12">
        <v>8.1999999999999993</v>
      </c>
      <c r="C9" s="12">
        <v>2.2000000000000002</v>
      </c>
      <c r="D9" s="12">
        <v>1.4</v>
      </c>
      <c r="E9" s="12">
        <v>5.7</v>
      </c>
    </row>
    <row r="10" spans="1:5" x14ac:dyDescent="0.3">
      <c r="A10" s="11" t="s">
        <v>119</v>
      </c>
      <c r="B10" s="12">
        <v>21.1</v>
      </c>
      <c r="C10" s="12">
        <v>-0.2</v>
      </c>
      <c r="D10" s="12">
        <v>9.1999999999999993</v>
      </c>
      <c r="E10" s="12">
        <v>-0.4</v>
      </c>
    </row>
    <row r="11" spans="1:5" x14ac:dyDescent="0.3">
      <c r="A11" s="11" t="s">
        <v>118</v>
      </c>
      <c r="B11" s="12">
        <v>12.7</v>
      </c>
      <c r="C11" s="12">
        <v>7.6</v>
      </c>
      <c r="D11" s="123">
        <v>7</v>
      </c>
      <c r="E11" s="12">
        <v>2.8</v>
      </c>
    </row>
    <row r="12" spans="1:5" x14ac:dyDescent="0.3">
      <c r="A12" s="11" t="s">
        <v>147</v>
      </c>
      <c r="B12" s="12">
        <v>4.0999999999999996</v>
      </c>
      <c r="C12" s="12">
        <v>4.0999999999999996</v>
      </c>
      <c r="D12" s="12">
        <v>7.7</v>
      </c>
      <c r="E12" s="12">
        <v>4.9000000000000004</v>
      </c>
    </row>
    <row r="13" spans="1:5" x14ac:dyDescent="0.3">
      <c r="A13" s="11" t="s">
        <v>50</v>
      </c>
      <c r="B13" s="12">
        <v>49.9</v>
      </c>
      <c r="C13" s="12">
        <v>124.5</v>
      </c>
      <c r="D13" s="12">
        <v>-6.8</v>
      </c>
      <c r="E13" s="12">
        <v>-17.600000000000001</v>
      </c>
    </row>
    <row r="14" spans="1:5" x14ac:dyDescent="0.3">
      <c r="A14" s="9" t="s">
        <v>54</v>
      </c>
      <c r="B14" s="101">
        <v>-1.7</v>
      </c>
      <c r="C14" s="101">
        <v>-3.6</v>
      </c>
      <c r="D14" s="101">
        <v>-8.1</v>
      </c>
      <c r="E14" s="101">
        <v>-0.1</v>
      </c>
    </row>
    <row r="15" spans="1:5" x14ac:dyDescent="0.3">
      <c r="A15" s="11" t="s">
        <v>117</v>
      </c>
      <c r="B15" s="12">
        <v>-8.3000000000000007</v>
      </c>
      <c r="C15" s="12">
        <v>-7.1</v>
      </c>
      <c r="D15" s="123">
        <v>-6</v>
      </c>
      <c r="E15" s="12">
        <v>11.5</v>
      </c>
    </row>
    <row r="16" spans="1:5" x14ac:dyDescent="0.3">
      <c r="A16" s="11" t="s">
        <v>116</v>
      </c>
      <c r="B16" s="12">
        <v>4.9000000000000004</v>
      </c>
      <c r="C16" s="12">
        <v>0.2</v>
      </c>
      <c r="D16" s="12">
        <v>-10.6</v>
      </c>
      <c r="E16" s="12">
        <v>-15.7</v>
      </c>
    </row>
    <row r="17" spans="1:1" x14ac:dyDescent="0.3">
      <c r="A17" s="147" t="s">
        <v>131</v>
      </c>
    </row>
  </sheetData>
  <mergeCells count="1">
    <mergeCell ref="A4:A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E37"/>
  <sheetViews>
    <sheetView workbookViewId="0"/>
  </sheetViews>
  <sheetFormatPr baseColWidth="10" defaultColWidth="11.44140625" defaultRowHeight="13.8" x14ac:dyDescent="0.3"/>
  <cols>
    <col min="1" max="1" width="23.6640625" style="6" customWidth="1"/>
    <col min="2" max="2" width="17.33203125" style="6" customWidth="1"/>
    <col min="3" max="3" width="14.6640625" style="6" customWidth="1"/>
    <col min="4" max="4" width="14.109375" style="6" customWidth="1"/>
    <col min="5" max="5" width="16.6640625" style="6" customWidth="1"/>
    <col min="6" max="16384" width="11.44140625" style="6"/>
  </cols>
  <sheetData>
    <row r="1" spans="1:5" x14ac:dyDescent="0.3">
      <c r="A1" s="158" t="s">
        <v>405</v>
      </c>
    </row>
    <row r="2" spans="1:5" x14ac:dyDescent="0.3">
      <c r="A2" s="158" t="s">
        <v>182</v>
      </c>
    </row>
    <row r="3" spans="1:5" ht="14.4" thickBot="1" x14ac:dyDescent="0.35">
      <c r="A3" s="158" t="s">
        <v>181</v>
      </c>
    </row>
    <row r="4" spans="1:5" x14ac:dyDescent="0.3">
      <c r="A4" s="393"/>
      <c r="B4" s="386" t="s">
        <v>180</v>
      </c>
      <c r="C4" s="386" t="s">
        <v>179</v>
      </c>
      <c r="D4" s="386" t="s">
        <v>178</v>
      </c>
      <c r="E4" s="388" t="s">
        <v>177</v>
      </c>
    </row>
    <row r="5" spans="1:5" ht="14.4" thickBot="1" x14ac:dyDescent="0.35">
      <c r="A5" s="394"/>
      <c r="B5" s="387"/>
      <c r="C5" s="387"/>
      <c r="D5" s="387"/>
      <c r="E5" s="389"/>
    </row>
    <row r="6" spans="1:5" x14ac:dyDescent="0.3">
      <c r="A6" s="67" t="s">
        <v>142</v>
      </c>
      <c r="B6" s="171">
        <v>7177900</v>
      </c>
      <c r="C6" s="171">
        <v>8170579</v>
      </c>
      <c r="D6" s="172">
        <v>113.79999999999998</v>
      </c>
      <c r="E6" s="171">
        <v>992679</v>
      </c>
    </row>
    <row r="7" spans="1:5" x14ac:dyDescent="0.3">
      <c r="A7" s="11" t="s">
        <v>134</v>
      </c>
      <c r="B7" s="52">
        <v>6481762</v>
      </c>
      <c r="C7" s="52">
        <v>6793336</v>
      </c>
      <c r="D7" s="173">
        <v>104.80000000000001</v>
      </c>
      <c r="E7" s="52">
        <v>311574</v>
      </c>
    </row>
    <row r="8" spans="1:5" x14ac:dyDescent="0.3">
      <c r="A8" s="11" t="s">
        <v>176</v>
      </c>
      <c r="B8" s="52">
        <v>436422</v>
      </c>
      <c r="C8" s="52">
        <v>511184</v>
      </c>
      <c r="D8" s="173">
        <v>117.10000000000001</v>
      </c>
      <c r="E8" s="52">
        <v>74762</v>
      </c>
    </row>
    <row r="9" spans="1:5" x14ac:dyDescent="0.3">
      <c r="A9" s="11" t="s">
        <v>175</v>
      </c>
      <c r="B9" s="52">
        <v>1127219</v>
      </c>
      <c r="C9" s="52">
        <v>1174717</v>
      </c>
      <c r="D9" s="173">
        <v>104.2</v>
      </c>
      <c r="E9" s="52">
        <v>47499</v>
      </c>
    </row>
    <row r="10" spans="1:5" x14ac:dyDescent="0.3">
      <c r="A10" s="11" t="s">
        <v>174</v>
      </c>
      <c r="B10" s="52">
        <v>465231</v>
      </c>
      <c r="C10" s="52">
        <v>502449</v>
      </c>
      <c r="D10" s="173">
        <v>108</v>
      </c>
      <c r="E10" s="52">
        <v>37218</v>
      </c>
    </row>
    <row r="11" spans="1:5" x14ac:dyDescent="0.3">
      <c r="A11" s="11" t="s">
        <v>144</v>
      </c>
      <c r="B11" s="52">
        <v>1902157</v>
      </c>
      <c r="C11" s="52">
        <v>1925151</v>
      </c>
      <c r="D11" s="173">
        <v>101.2</v>
      </c>
      <c r="E11" s="52">
        <v>22993</v>
      </c>
    </row>
    <row r="12" spans="1:5" x14ac:dyDescent="0.3">
      <c r="A12" s="11" t="s">
        <v>173</v>
      </c>
      <c r="B12" s="52">
        <v>72204</v>
      </c>
      <c r="C12" s="52">
        <v>81626</v>
      </c>
      <c r="D12" s="173">
        <v>112.99999999999999</v>
      </c>
      <c r="E12" s="52">
        <v>9421</v>
      </c>
    </row>
    <row r="13" spans="1:5" x14ac:dyDescent="0.3">
      <c r="A13" s="11" t="s">
        <v>172</v>
      </c>
      <c r="B13" s="52">
        <v>179313</v>
      </c>
      <c r="C13" s="52">
        <v>187645</v>
      </c>
      <c r="D13" s="173">
        <v>104.60000000000001</v>
      </c>
      <c r="E13" s="52">
        <v>8332</v>
      </c>
    </row>
    <row r="14" spans="1:5" x14ac:dyDescent="0.3">
      <c r="A14" s="11" t="s">
        <v>133</v>
      </c>
      <c r="B14" s="52">
        <v>1703065</v>
      </c>
      <c r="C14" s="52">
        <v>1707318</v>
      </c>
      <c r="D14" s="173">
        <v>100.2</v>
      </c>
      <c r="E14" s="52">
        <v>4253</v>
      </c>
    </row>
    <row r="15" spans="1:5" x14ac:dyDescent="0.3">
      <c r="A15" s="11" t="s">
        <v>171</v>
      </c>
      <c r="B15" s="52">
        <v>139554</v>
      </c>
      <c r="C15" s="52">
        <v>142725</v>
      </c>
      <c r="D15" s="173">
        <v>102.3</v>
      </c>
      <c r="E15" s="52">
        <v>3171</v>
      </c>
    </row>
    <row r="16" spans="1:5" x14ac:dyDescent="0.3">
      <c r="A16" s="11" t="s">
        <v>170</v>
      </c>
      <c r="B16" s="52">
        <v>51748</v>
      </c>
      <c r="C16" s="52">
        <v>53439</v>
      </c>
      <c r="D16" s="173">
        <v>103.3</v>
      </c>
      <c r="E16" s="52">
        <v>1692</v>
      </c>
    </row>
    <row r="17" spans="1:5" x14ac:dyDescent="0.3">
      <c r="A17" s="11" t="s">
        <v>169</v>
      </c>
      <c r="B17" s="52">
        <v>28757</v>
      </c>
      <c r="C17" s="52">
        <v>29812</v>
      </c>
      <c r="D17" s="173">
        <v>103.69999999999999</v>
      </c>
      <c r="E17" s="52">
        <v>1054</v>
      </c>
    </row>
    <row r="18" spans="1:5" x14ac:dyDescent="0.3">
      <c r="A18" s="11" t="s">
        <v>168</v>
      </c>
      <c r="B18" s="52">
        <v>19106</v>
      </c>
      <c r="C18" s="52">
        <v>19740</v>
      </c>
      <c r="D18" s="173">
        <v>103.3</v>
      </c>
      <c r="E18" s="54">
        <v>634</v>
      </c>
    </row>
    <row r="19" spans="1:5" x14ac:dyDescent="0.3">
      <c r="A19" s="11" t="s">
        <v>167</v>
      </c>
      <c r="B19" s="52">
        <v>21975</v>
      </c>
      <c r="C19" s="52">
        <v>22325</v>
      </c>
      <c r="D19" s="173">
        <v>101.6</v>
      </c>
      <c r="E19" s="54">
        <v>350</v>
      </c>
    </row>
    <row r="20" spans="1:5" x14ac:dyDescent="0.3">
      <c r="A20" s="11" t="s">
        <v>166</v>
      </c>
      <c r="B20" s="52">
        <v>118414</v>
      </c>
      <c r="C20" s="52">
        <v>118422</v>
      </c>
      <c r="D20" s="173">
        <v>100</v>
      </c>
      <c r="E20" s="54">
        <v>8</v>
      </c>
    </row>
    <row r="21" spans="1:5" x14ac:dyDescent="0.3">
      <c r="A21" s="11" t="s">
        <v>165</v>
      </c>
      <c r="B21" s="52">
        <v>16309</v>
      </c>
      <c r="C21" s="52">
        <v>16031</v>
      </c>
      <c r="D21" s="173">
        <v>98.3</v>
      </c>
      <c r="E21" s="54">
        <v>-278</v>
      </c>
    </row>
    <row r="22" spans="1:5" x14ac:dyDescent="0.3">
      <c r="A22" s="11" t="s">
        <v>164</v>
      </c>
      <c r="B22" s="52">
        <v>51268</v>
      </c>
      <c r="C22" s="52">
        <v>49777</v>
      </c>
      <c r="D22" s="173">
        <v>97.1</v>
      </c>
      <c r="E22" s="52">
        <v>-1491</v>
      </c>
    </row>
    <row r="23" spans="1:5" x14ac:dyDescent="0.3">
      <c r="A23" s="11" t="s">
        <v>163</v>
      </c>
      <c r="B23" s="52">
        <v>133658</v>
      </c>
      <c r="C23" s="52">
        <v>130965</v>
      </c>
      <c r="D23" s="173">
        <v>98</v>
      </c>
      <c r="E23" s="52">
        <v>-2694</v>
      </c>
    </row>
    <row r="24" spans="1:5" x14ac:dyDescent="0.3">
      <c r="A24" s="11" t="s">
        <v>162</v>
      </c>
      <c r="B24" s="52">
        <v>55231</v>
      </c>
      <c r="C24" s="52">
        <v>49520</v>
      </c>
      <c r="D24" s="173">
        <v>89.7</v>
      </c>
      <c r="E24" s="52">
        <v>-5711</v>
      </c>
    </row>
    <row r="25" spans="1:5" x14ac:dyDescent="0.3">
      <c r="A25" s="11" t="s">
        <v>161</v>
      </c>
      <c r="B25" s="52">
        <v>534410</v>
      </c>
      <c r="C25" s="52">
        <v>526417</v>
      </c>
      <c r="D25" s="173">
        <v>98.5</v>
      </c>
      <c r="E25" s="52">
        <v>-7993</v>
      </c>
    </row>
    <row r="26" spans="1:5" x14ac:dyDescent="0.3">
      <c r="A26" s="11" t="s">
        <v>143</v>
      </c>
      <c r="B26" s="52">
        <v>2283999</v>
      </c>
      <c r="C26" s="52">
        <v>2272605</v>
      </c>
      <c r="D26" s="173">
        <v>99.5</v>
      </c>
      <c r="E26" s="52">
        <v>-11394</v>
      </c>
    </row>
    <row r="27" spans="1:5" x14ac:dyDescent="0.3">
      <c r="A27" s="11" t="s">
        <v>160</v>
      </c>
      <c r="B27" s="52">
        <v>602800</v>
      </c>
      <c r="C27" s="52">
        <v>590815</v>
      </c>
      <c r="D27" s="173">
        <v>98</v>
      </c>
      <c r="E27" s="52">
        <v>-11985</v>
      </c>
    </row>
    <row r="28" spans="1:5" x14ac:dyDescent="0.3">
      <c r="A28" s="11" t="s">
        <v>159</v>
      </c>
      <c r="B28" s="52">
        <v>456136</v>
      </c>
      <c r="C28" s="52">
        <v>442632</v>
      </c>
      <c r="D28" s="173">
        <v>97</v>
      </c>
      <c r="E28" s="52">
        <v>-13504</v>
      </c>
    </row>
    <row r="29" spans="1:5" x14ac:dyDescent="0.3">
      <c r="A29" s="11" t="s">
        <v>158</v>
      </c>
      <c r="B29" s="52">
        <v>241047</v>
      </c>
      <c r="C29" s="52">
        <v>225386</v>
      </c>
      <c r="D29" s="173">
        <v>93.5</v>
      </c>
      <c r="E29" s="52">
        <v>-15661</v>
      </c>
    </row>
    <row r="30" spans="1:5" x14ac:dyDescent="0.3">
      <c r="A30" s="11" t="s">
        <v>157</v>
      </c>
      <c r="B30" s="52">
        <v>951339</v>
      </c>
      <c r="C30" s="52">
        <v>931302</v>
      </c>
      <c r="D30" s="173">
        <v>97.899999999999991</v>
      </c>
      <c r="E30" s="52">
        <v>-20036</v>
      </c>
    </row>
    <row r="31" spans="1:5" x14ac:dyDescent="0.3">
      <c r="A31" s="11" t="s">
        <v>156</v>
      </c>
      <c r="B31" s="52">
        <v>70880</v>
      </c>
      <c r="C31" s="52">
        <v>47881</v>
      </c>
      <c r="D31" s="173">
        <v>67.600000000000009</v>
      </c>
      <c r="E31" s="52">
        <v>-22999</v>
      </c>
    </row>
    <row r="32" spans="1:5" x14ac:dyDescent="0.3">
      <c r="A32" s="11" t="s">
        <v>135</v>
      </c>
      <c r="B32" s="52">
        <v>3154765</v>
      </c>
      <c r="C32" s="52">
        <v>3127217</v>
      </c>
      <c r="D32" s="173">
        <v>99.1</v>
      </c>
      <c r="E32" s="52">
        <v>-27548</v>
      </c>
    </row>
    <row r="33" spans="1:5" x14ac:dyDescent="0.3">
      <c r="A33" s="11" t="s">
        <v>132</v>
      </c>
      <c r="B33" s="52">
        <v>9469385</v>
      </c>
      <c r="C33" s="52">
        <v>9230079</v>
      </c>
      <c r="D33" s="173">
        <v>97.5</v>
      </c>
      <c r="E33" s="52">
        <v>-239306</v>
      </c>
    </row>
    <row r="34" spans="1:5" x14ac:dyDescent="0.3">
      <c r="A34" s="11" t="s">
        <v>155</v>
      </c>
      <c r="B34" s="52">
        <v>3933622</v>
      </c>
      <c r="C34" s="52">
        <v>3024842</v>
      </c>
      <c r="D34" s="173">
        <v>76.900000000000006</v>
      </c>
      <c r="E34" s="52">
        <v>-908779</v>
      </c>
    </row>
    <row r="35" spans="1:5" x14ac:dyDescent="0.3">
      <c r="A35" s="9" t="s">
        <v>44</v>
      </c>
      <c r="B35" s="50">
        <v>41880263</v>
      </c>
      <c r="C35" s="50">
        <v>42105879</v>
      </c>
      <c r="D35" s="174">
        <v>100.49999999999999</v>
      </c>
      <c r="E35" s="50">
        <v>226261</v>
      </c>
    </row>
    <row r="36" spans="1:5" x14ac:dyDescent="0.3">
      <c r="A36" s="147" t="s">
        <v>131</v>
      </c>
      <c r="B36" s="163"/>
    </row>
    <row r="37" spans="1:5" x14ac:dyDescent="0.3">
      <c r="A37" s="147"/>
      <c r="B37" s="163"/>
    </row>
  </sheetData>
  <mergeCells count="5">
    <mergeCell ref="A4:A5"/>
    <mergeCell ref="B4:B5"/>
    <mergeCell ref="C4:C5"/>
    <mergeCell ref="E4:E5"/>
    <mergeCell ref="D4:D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heetViews>
  <sheetFormatPr baseColWidth="10" defaultColWidth="11.44140625" defaultRowHeight="13.8" x14ac:dyDescent="0.3"/>
  <cols>
    <col min="1" max="1" width="29.44140625" style="6" customWidth="1"/>
    <col min="2" max="2" width="21.6640625" style="6" customWidth="1"/>
    <col min="3" max="16384" width="11.44140625" style="6"/>
  </cols>
  <sheetData>
    <row r="1" spans="1:6" x14ac:dyDescent="0.3">
      <c r="A1" s="158" t="s">
        <v>695</v>
      </c>
    </row>
    <row r="2" spans="1:6" x14ac:dyDescent="0.3">
      <c r="A2" s="158" t="s">
        <v>792</v>
      </c>
    </row>
    <row r="3" spans="1:6" ht="14.4" thickBot="1" x14ac:dyDescent="0.35">
      <c r="A3" s="127" t="s">
        <v>1</v>
      </c>
    </row>
    <row r="4" spans="1:6" x14ac:dyDescent="0.3">
      <c r="A4" s="128"/>
      <c r="B4" s="175"/>
      <c r="C4" s="17" t="s">
        <v>126</v>
      </c>
      <c r="D4" s="17" t="s">
        <v>96</v>
      </c>
      <c r="E4" s="17" t="s">
        <v>126</v>
      </c>
      <c r="F4" s="17" t="s">
        <v>728</v>
      </c>
    </row>
    <row r="5" spans="1:6" ht="14.4" thickBot="1" x14ac:dyDescent="0.35">
      <c r="A5" s="130"/>
      <c r="B5" s="176"/>
      <c r="C5" s="100">
        <v>2016</v>
      </c>
      <c r="D5" s="100">
        <v>2017</v>
      </c>
      <c r="E5" s="100">
        <v>2017</v>
      </c>
      <c r="F5" s="100" t="s">
        <v>123</v>
      </c>
    </row>
    <row r="6" spans="1:6" x14ac:dyDescent="0.3">
      <c r="A6" s="177" t="s">
        <v>61</v>
      </c>
      <c r="B6" s="178"/>
      <c r="C6" s="136">
        <v>36015713</v>
      </c>
      <c r="D6" s="136">
        <v>36751414</v>
      </c>
      <c r="E6" s="136">
        <v>37695975</v>
      </c>
      <c r="F6" s="154">
        <v>4.7</v>
      </c>
    </row>
    <row r="7" spans="1:6" x14ac:dyDescent="0.3">
      <c r="A7" s="399" t="s">
        <v>249</v>
      </c>
      <c r="B7" s="400"/>
      <c r="C7" s="139">
        <v>35978158</v>
      </c>
      <c r="D7" s="139">
        <v>36714925</v>
      </c>
      <c r="E7" s="139">
        <v>37679750</v>
      </c>
      <c r="F7" s="156">
        <v>4.7</v>
      </c>
    </row>
    <row r="8" spans="1:6" x14ac:dyDescent="0.3">
      <c r="A8" s="401" t="s">
        <v>253</v>
      </c>
      <c r="B8" s="402"/>
      <c r="C8" s="139">
        <v>37555</v>
      </c>
      <c r="D8" s="139">
        <v>36489</v>
      </c>
      <c r="E8" s="139">
        <v>16225</v>
      </c>
      <c r="F8" s="156">
        <v>-56.8</v>
      </c>
    </row>
    <row r="9" spans="1:6" x14ac:dyDescent="0.3">
      <c r="A9" s="403" t="s">
        <v>122</v>
      </c>
      <c r="B9" s="404"/>
      <c r="C9" s="136">
        <v>40713009</v>
      </c>
      <c r="D9" s="136">
        <v>42435832</v>
      </c>
      <c r="E9" s="136">
        <v>42643344</v>
      </c>
      <c r="F9" s="154">
        <v>4.7</v>
      </c>
    </row>
    <row r="10" spans="1:6" x14ac:dyDescent="0.3">
      <c r="A10" s="399" t="s">
        <v>249</v>
      </c>
      <c r="B10" s="400"/>
      <c r="C10" s="139">
        <v>33945334</v>
      </c>
      <c r="D10" s="139">
        <v>35555850</v>
      </c>
      <c r="E10" s="139">
        <v>36085760</v>
      </c>
      <c r="F10" s="156">
        <v>6.3</v>
      </c>
    </row>
    <row r="11" spans="1:6" x14ac:dyDescent="0.3">
      <c r="A11" s="401" t="s">
        <v>253</v>
      </c>
      <c r="B11" s="402"/>
      <c r="C11" s="139">
        <v>6767675</v>
      </c>
      <c r="D11" s="139">
        <v>6879982</v>
      </c>
      <c r="E11" s="139">
        <v>6557584</v>
      </c>
      <c r="F11" s="156">
        <v>-3.1</v>
      </c>
    </row>
    <row r="12" spans="1:6" x14ac:dyDescent="0.3">
      <c r="A12" s="405" t="s">
        <v>254</v>
      </c>
      <c r="B12" s="406"/>
      <c r="C12" s="136">
        <v>-4697296</v>
      </c>
      <c r="D12" s="136">
        <v>-5684420</v>
      </c>
      <c r="E12" s="136">
        <v>-4947369</v>
      </c>
      <c r="F12" s="154">
        <v>5.3</v>
      </c>
    </row>
    <row r="13" spans="1:6" ht="14.4" thickBot="1" x14ac:dyDescent="0.35">
      <c r="A13" s="395" t="s">
        <v>406</v>
      </c>
      <c r="B13" s="396"/>
      <c r="C13" s="19">
        <v>-2.7</v>
      </c>
      <c r="D13" s="179" t="s">
        <v>793</v>
      </c>
      <c r="E13" s="19">
        <v>-2.8</v>
      </c>
      <c r="F13" s="94"/>
    </row>
    <row r="14" spans="1:6" s="180" customFormat="1" x14ac:dyDescent="0.3">
      <c r="A14" s="397" t="s">
        <v>255</v>
      </c>
      <c r="B14" s="397"/>
      <c r="C14" s="397"/>
      <c r="D14" s="397"/>
      <c r="E14" s="397"/>
      <c r="F14" s="397"/>
    </row>
    <row r="15" spans="1:6" x14ac:dyDescent="0.3">
      <c r="A15" s="398" t="s">
        <v>794</v>
      </c>
      <c r="B15" s="398"/>
      <c r="C15" s="398"/>
      <c r="D15" s="398"/>
      <c r="E15" s="398"/>
      <c r="F15" s="398"/>
    </row>
    <row r="16" spans="1:6" x14ac:dyDescent="0.3">
      <c r="A16" s="6" t="s">
        <v>131</v>
      </c>
    </row>
  </sheetData>
  <mergeCells count="9">
    <mergeCell ref="A13:B13"/>
    <mergeCell ref="A14:F14"/>
    <mergeCell ref="A15:F15"/>
    <mergeCell ref="A7:B7"/>
    <mergeCell ref="A8:B8"/>
    <mergeCell ref="A9:B9"/>
    <mergeCell ref="A10:B10"/>
    <mergeCell ref="A11:B11"/>
    <mergeCell ref="A12:B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C12"/>
  <sheetViews>
    <sheetView workbookViewId="0"/>
  </sheetViews>
  <sheetFormatPr baseColWidth="10" defaultColWidth="11.44140625" defaultRowHeight="13.8" x14ac:dyDescent="0.3"/>
  <cols>
    <col min="1" max="1" width="43" style="6" customWidth="1"/>
    <col min="2" max="16384" width="11.44140625" style="6"/>
  </cols>
  <sheetData>
    <row r="1" spans="1:3" x14ac:dyDescent="0.3">
      <c r="A1" s="158" t="s">
        <v>407</v>
      </c>
    </row>
    <row r="2" spans="1:3" x14ac:dyDescent="0.3">
      <c r="A2" s="158" t="s">
        <v>107</v>
      </c>
    </row>
    <row r="4" spans="1:3" ht="27.6" x14ac:dyDescent="0.3">
      <c r="A4" s="181"/>
      <c r="B4" s="182" t="s">
        <v>106</v>
      </c>
      <c r="C4" s="182" t="s">
        <v>105</v>
      </c>
    </row>
    <row r="5" spans="1:3" x14ac:dyDescent="0.3">
      <c r="A5" s="183" t="s">
        <v>104</v>
      </c>
      <c r="B5" s="159">
        <v>-4947368.6058291048</v>
      </c>
      <c r="C5" s="125">
        <v>-2.7519591375151546</v>
      </c>
    </row>
    <row r="6" spans="1:3" x14ac:dyDescent="0.3">
      <c r="A6" s="183" t="s">
        <v>103</v>
      </c>
      <c r="B6" s="159">
        <v>-1325513.5873672853</v>
      </c>
      <c r="C6" s="125">
        <v>-0.73731300804189481</v>
      </c>
    </row>
    <row r="7" spans="1:3" x14ac:dyDescent="0.3">
      <c r="A7" s="184" t="s">
        <v>102</v>
      </c>
      <c r="B7" s="162">
        <v>-1689066.9120481908</v>
      </c>
      <c r="C7" s="124">
        <v>-0.93953846839082422</v>
      </c>
    </row>
    <row r="8" spans="1:3" x14ac:dyDescent="0.3">
      <c r="A8" s="184" t="s">
        <v>101</v>
      </c>
      <c r="B8" s="162">
        <v>-101371.21136688301</v>
      </c>
      <c r="C8" s="124">
        <v>-5.6387436156138747E-2</v>
      </c>
    </row>
    <row r="9" spans="1:3" x14ac:dyDescent="0.3">
      <c r="A9" s="184" t="s">
        <v>100</v>
      </c>
      <c r="B9" s="162">
        <v>731370.60848577763</v>
      </c>
      <c r="C9" s="124">
        <v>0.40682273533470747</v>
      </c>
    </row>
    <row r="10" spans="1:3" x14ac:dyDescent="0.3">
      <c r="A10" s="184" t="s">
        <v>99</v>
      </c>
      <c r="B10" s="162">
        <v>-266446.07243798906</v>
      </c>
      <c r="C10" s="124">
        <v>-0.14820983882963928</v>
      </c>
    </row>
    <row r="11" spans="1:3" x14ac:dyDescent="0.3">
      <c r="A11" s="183" t="s">
        <v>98</v>
      </c>
      <c r="B11" s="159">
        <v>-3621855.018461816</v>
      </c>
      <c r="C11" s="125">
        <v>-2.0146461294732578</v>
      </c>
    </row>
    <row r="12" spans="1:3" x14ac:dyDescent="0.3">
      <c r="A12" s="149" t="s">
        <v>131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C11"/>
  <sheetViews>
    <sheetView workbookViewId="0"/>
  </sheetViews>
  <sheetFormatPr baseColWidth="10" defaultColWidth="11.44140625" defaultRowHeight="13.8" x14ac:dyDescent="0.3"/>
  <cols>
    <col min="1" max="1" width="43.109375" style="6" customWidth="1"/>
    <col min="2" max="2" width="10" style="6" customWidth="1"/>
    <col min="3" max="16384" width="11.44140625" style="6"/>
  </cols>
  <sheetData>
    <row r="1" spans="1:3" x14ac:dyDescent="0.3">
      <c r="A1" s="164" t="s">
        <v>408</v>
      </c>
    </row>
    <row r="2" spans="1:3" x14ac:dyDescent="0.3">
      <c r="A2" s="158" t="s">
        <v>114</v>
      </c>
    </row>
    <row r="4" spans="1:3" ht="27.6" x14ac:dyDescent="0.3">
      <c r="A4" s="183"/>
      <c r="B4" s="182" t="s">
        <v>106</v>
      </c>
      <c r="C4" s="182" t="s">
        <v>105</v>
      </c>
    </row>
    <row r="5" spans="1:3" x14ac:dyDescent="0.3">
      <c r="A5" s="181" t="s">
        <v>113</v>
      </c>
      <c r="B5" s="162">
        <v>-4947368.6058291048</v>
      </c>
      <c r="C5" s="124">
        <v>-2.7519591375151546</v>
      </c>
    </row>
    <row r="6" spans="1:3" x14ac:dyDescent="0.3">
      <c r="A6" s="181" t="s">
        <v>112</v>
      </c>
      <c r="B6" s="162">
        <v>-3621855.018461816</v>
      </c>
      <c r="C6" s="124">
        <v>-2.0146461294732578</v>
      </c>
    </row>
    <row r="7" spans="1:3" x14ac:dyDescent="0.3">
      <c r="A7" s="184" t="s">
        <v>111</v>
      </c>
      <c r="B7" s="162">
        <v>442125.38384000002</v>
      </c>
      <c r="C7" s="124">
        <v>0.24593093559924481</v>
      </c>
    </row>
    <row r="8" spans="1:3" x14ac:dyDescent="0.3">
      <c r="A8" s="184" t="s">
        <v>110</v>
      </c>
      <c r="B8" s="162">
        <v>1458818.3891499999</v>
      </c>
      <c r="C8" s="124">
        <v>0.81146340930942062</v>
      </c>
    </row>
    <row r="9" spans="1:3" x14ac:dyDescent="0.3">
      <c r="A9" s="183" t="s">
        <v>109</v>
      </c>
      <c r="B9" s="159">
        <v>-3930675.6005191058</v>
      </c>
      <c r="C9" s="125">
        <v>-2.186426663804979</v>
      </c>
    </row>
    <row r="10" spans="1:3" x14ac:dyDescent="0.3">
      <c r="A10" s="183" t="s">
        <v>108</v>
      </c>
      <c r="B10" s="159">
        <v>-2605162.013151817</v>
      </c>
      <c r="C10" s="125">
        <v>-1.4491136557630824</v>
      </c>
    </row>
    <row r="11" spans="1:3" x14ac:dyDescent="0.3">
      <c r="A11" s="6" t="s">
        <v>131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29"/>
  <sheetViews>
    <sheetView workbookViewId="0">
      <selection sqref="A1:C1"/>
    </sheetView>
  </sheetViews>
  <sheetFormatPr baseColWidth="10" defaultColWidth="11.44140625" defaultRowHeight="13.8" x14ac:dyDescent="0.3"/>
  <cols>
    <col min="1" max="1" width="36.5546875" style="63" customWidth="1"/>
    <col min="2" max="2" width="13.6640625" style="63" customWidth="1"/>
    <col min="3" max="3" width="17.33203125" style="63" customWidth="1"/>
    <col min="4" max="16384" width="11.44140625" style="6"/>
  </cols>
  <sheetData>
    <row r="1" spans="1:6" x14ac:dyDescent="0.3">
      <c r="A1" s="408" t="s">
        <v>409</v>
      </c>
      <c r="B1" s="408"/>
      <c r="C1" s="408"/>
      <c r="F1" s="170"/>
    </row>
    <row r="2" spans="1:6" x14ac:dyDescent="0.3">
      <c r="A2" s="408" t="s">
        <v>0</v>
      </c>
      <c r="B2" s="408"/>
      <c r="C2" s="408"/>
      <c r="F2" s="170"/>
    </row>
    <row r="3" spans="1:6" x14ac:dyDescent="0.3">
      <c r="A3" s="409" t="s">
        <v>1</v>
      </c>
      <c r="B3" s="409"/>
      <c r="C3" s="409"/>
      <c r="F3" s="170"/>
    </row>
    <row r="4" spans="1:6" x14ac:dyDescent="0.3">
      <c r="A4" s="43"/>
      <c r="B4" s="107"/>
      <c r="C4" s="107"/>
      <c r="F4" s="170"/>
    </row>
    <row r="5" spans="1:6" x14ac:dyDescent="0.3">
      <c r="A5" s="44"/>
      <c r="B5" s="102" t="s">
        <v>2</v>
      </c>
      <c r="C5" s="102" t="s">
        <v>3</v>
      </c>
      <c r="F5" s="170"/>
    </row>
    <row r="6" spans="1:6" x14ac:dyDescent="0.3">
      <c r="A6" s="106" t="s">
        <v>4</v>
      </c>
      <c r="B6" s="45">
        <v>-4697296</v>
      </c>
      <c r="C6" s="45">
        <v>-4947369</v>
      </c>
      <c r="F6" s="170"/>
    </row>
    <row r="7" spans="1:6" x14ac:dyDescent="0.3">
      <c r="A7" s="106" t="s">
        <v>5</v>
      </c>
      <c r="B7" s="45">
        <v>1054483</v>
      </c>
      <c r="C7" s="45">
        <v>645310</v>
      </c>
      <c r="F7" s="170"/>
    </row>
    <row r="8" spans="1:6" x14ac:dyDescent="0.3">
      <c r="A8" s="103" t="s">
        <v>6</v>
      </c>
      <c r="B8" s="46">
        <v>-145544</v>
      </c>
      <c r="C8" s="46">
        <v>186694</v>
      </c>
      <c r="F8" s="170"/>
    </row>
    <row r="9" spans="1:6" x14ac:dyDescent="0.3">
      <c r="A9" s="103" t="s">
        <v>7</v>
      </c>
      <c r="B9" s="46">
        <v>333846</v>
      </c>
      <c r="C9" s="46">
        <v>775343</v>
      </c>
      <c r="F9" s="170"/>
    </row>
    <row r="10" spans="1:6" x14ac:dyDescent="0.3">
      <c r="A10" s="103" t="s">
        <v>8</v>
      </c>
      <c r="B10" s="46">
        <v>479390</v>
      </c>
      <c r="C10" s="46">
        <v>588649</v>
      </c>
      <c r="F10" s="170"/>
    </row>
    <row r="11" spans="1:6" x14ac:dyDescent="0.3">
      <c r="A11" s="103" t="s">
        <v>9</v>
      </c>
      <c r="B11" s="46">
        <v>1594619</v>
      </c>
      <c r="C11" s="46">
        <v>709053</v>
      </c>
      <c r="F11" s="170"/>
    </row>
    <row r="12" spans="1:6" x14ac:dyDescent="0.3">
      <c r="A12" s="103" t="s">
        <v>10</v>
      </c>
      <c r="B12" s="46">
        <v>6171271</v>
      </c>
      <c r="C12" s="46">
        <v>5627265</v>
      </c>
    </row>
    <row r="13" spans="1:6" x14ac:dyDescent="0.3">
      <c r="A13" s="103" t="s">
        <v>11</v>
      </c>
      <c r="B13" s="46">
        <v>4576653</v>
      </c>
      <c r="C13" s="46">
        <v>4918212</v>
      </c>
    </row>
    <row r="14" spans="1:6" x14ac:dyDescent="0.3">
      <c r="A14" s="103" t="s">
        <v>795</v>
      </c>
      <c r="B14" s="47">
        <v>0</v>
      </c>
      <c r="C14" s="47">
        <v>0</v>
      </c>
    </row>
    <row r="15" spans="1:6" x14ac:dyDescent="0.3">
      <c r="A15" s="103" t="s">
        <v>12</v>
      </c>
      <c r="B15" s="47">
        <v>0</v>
      </c>
      <c r="C15" s="47">
        <v>0</v>
      </c>
    </row>
    <row r="16" spans="1:6" x14ac:dyDescent="0.3">
      <c r="A16" s="103" t="s">
        <v>13</v>
      </c>
      <c r="B16" s="47">
        <v>0</v>
      </c>
      <c r="C16" s="47">
        <v>0</v>
      </c>
    </row>
    <row r="17" spans="1:3" x14ac:dyDescent="0.3">
      <c r="A17" s="103" t="s">
        <v>14</v>
      </c>
      <c r="B17" s="47">
        <v>0</v>
      </c>
      <c r="C17" s="47">
        <v>0</v>
      </c>
    </row>
    <row r="18" spans="1:3" x14ac:dyDescent="0.3">
      <c r="A18" s="103" t="s">
        <v>15</v>
      </c>
      <c r="B18" s="46">
        <v>-394592</v>
      </c>
      <c r="C18" s="46">
        <v>-250437</v>
      </c>
    </row>
    <row r="19" spans="1:3" x14ac:dyDescent="0.3">
      <c r="A19" s="106" t="s">
        <v>16</v>
      </c>
      <c r="B19" s="45">
        <v>5751779</v>
      </c>
      <c r="C19" s="45">
        <v>5592679</v>
      </c>
    </row>
    <row r="20" spans="1:3" x14ac:dyDescent="0.3">
      <c r="A20" s="103" t="s">
        <v>17</v>
      </c>
      <c r="B20" s="46">
        <v>1434028</v>
      </c>
      <c r="C20" s="46">
        <v>1414619</v>
      </c>
    </row>
    <row r="21" spans="1:3" x14ac:dyDescent="0.3">
      <c r="A21" s="103" t="s">
        <v>18</v>
      </c>
      <c r="B21" s="46">
        <v>1987965</v>
      </c>
      <c r="C21" s="46">
        <v>1701995</v>
      </c>
    </row>
    <row r="22" spans="1:3" x14ac:dyDescent="0.3">
      <c r="A22" s="103" t="s">
        <v>19</v>
      </c>
      <c r="B22" s="46">
        <v>553937</v>
      </c>
      <c r="C22" s="46">
        <v>287376</v>
      </c>
    </row>
    <row r="23" spans="1:3" x14ac:dyDescent="0.3">
      <c r="A23" s="103" t="s">
        <v>20</v>
      </c>
      <c r="B23" s="46">
        <v>5041214</v>
      </c>
      <c r="C23" s="46">
        <v>4813524</v>
      </c>
    </row>
    <row r="24" spans="1:3" x14ac:dyDescent="0.3">
      <c r="A24" s="103" t="s">
        <v>18</v>
      </c>
      <c r="B24" s="46">
        <v>18399280</v>
      </c>
      <c r="C24" s="46">
        <v>6531053</v>
      </c>
    </row>
    <row r="25" spans="1:3" x14ac:dyDescent="0.3">
      <c r="A25" s="103" t="s">
        <v>19</v>
      </c>
      <c r="B25" s="46">
        <v>13358067</v>
      </c>
      <c r="C25" s="46">
        <v>1717529</v>
      </c>
    </row>
    <row r="26" spans="1:3" x14ac:dyDescent="0.3">
      <c r="A26" s="103" t="s">
        <v>21</v>
      </c>
      <c r="B26" s="46">
        <v>-723463</v>
      </c>
      <c r="C26" s="46">
        <v>-635465</v>
      </c>
    </row>
    <row r="27" spans="1:3" x14ac:dyDescent="0.3">
      <c r="A27" s="407" t="s">
        <v>796</v>
      </c>
      <c r="B27" s="407"/>
      <c r="C27" s="407"/>
    </row>
    <row r="28" spans="1:3" x14ac:dyDescent="0.3">
      <c r="A28" s="407"/>
      <c r="B28" s="407"/>
      <c r="C28" s="407"/>
    </row>
    <row r="29" spans="1:3" x14ac:dyDescent="0.3">
      <c r="A29" s="63" t="s">
        <v>29</v>
      </c>
    </row>
  </sheetData>
  <mergeCells count="4">
    <mergeCell ref="A27:C28"/>
    <mergeCell ref="A1:C1"/>
    <mergeCell ref="A2:C2"/>
    <mergeCell ref="A3:C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C15"/>
  <sheetViews>
    <sheetView workbookViewId="0">
      <selection sqref="A1:C1"/>
    </sheetView>
  </sheetViews>
  <sheetFormatPr baseColWidth="10" defaultColWidth="11.44140625" defaultRowHeight="13.8" x14ac:dyDescent="0.3"/>
  <cols>
    <col min="1" max="3" width="19.88671875" style="6" customWidth="1"/>
    <col min="4" max="16384" width="11.44140625" style="6"/>
  </cols>
  <sheetData>
    <row r="1" spans="1:3" x14ac:dyDescent="0.3">
      <c r="A1" s="362" t="s">
        <v>410</v>
      </c>
      <c r="B1" s="362"/>
      <c r="C1" s="362"/>
    </row>
    <row r="2" spans="1:3" x14ac:dyDescent="0.3">
      <c r="A2" s="362" t="s">
        <v>797</v>
      </c>
      <c r="B2" s="362"/>
      <c r="C2" s="362"/>
    </row>
    <row r="3" spans="1:3" x14ac:dyDescent="0.3">
      <c r="A3" s="410" t="s">
        <v>1</v>
      </c>
      <c r="B3" s="410"/>
      <c r="C3" s="410"/>
    </row>
    <row r="4" spans="1:3" x14ac:dyDescent="0.3">
      <c r="A4" s="82"/>
      <c r="B4" s="48"/>
      <c r="C4" s="48"/>
    </row>
    <row r="5" spans="1:3" x14ac:dyDescent="0.3">
      <c r="A5" s="413" t="s">
        <v>22</v>
      </c>
      <c r="B5" s="414"/>
      <c r="C5" s="50">
        <v>8233048</v>
      </c>
    </row>
    <row r="6" spans="1:3" x14ac:dyDescent="0.3">
      <c r="A6" s="411" t="s">
        <v>23</v>
      </c>
      <c r="B6" s="412"/>
      <c r="C6" s="52">
        <v>8233048</v>
      </c>
    </row>
    <row r="7" spans="1:3" x14ac:dyDescent="0.3">
      <c r="A7" s="413" t="s">
        <v>24</v>
      </c>
      <c r="B7" s="414"/>
      <c r="C7" s="50">
        <v>8233048</v>
      </c>
    </row>
    <row r="8" spans="1:3" x14ac:dyDescent="0.3">
      <c r="A8" s="411" t="s">
        <v>25</v>
      </c>
      <c r="B8" s="412"/>
      <c r="C8" s="52">
        <v>4947369</v>
      </c>
    </row>
    <row r="9" spans="1:3" x14ac:dyDescent="0.3">
      <c r="A9" s="51" t="s">
        <v>26</v>
      </c>
      <c r="B9" s="51"/>
      <c r="C9" s="52">
        <v>645310</v>
      </c>
    </row>
    <row r="10" spans="1:3" x14ac:dyDescent="0.3">
      <c r="A10" s="51" t="s">
        <v>27</v>
      </c>
      <c r="B10" s="51"/>
      <c r="C10" s="52">
        <v>2004905</v>
      </c>
    </row>
    <row r="11" spans="1:3" x14ac:dyDescent="0.3">
      <c r="A11" s="51" t="s">
        <v>28</v>
      </c>
      <c r="B11" s="51"/>
      <c r="C11" s="52">
        <v>635465</v>
      </c>
    </row>
    <row r="12" spans="1:3" x14ac:dyDescent="0.3">
      <c r="A12" s="407" t="s">
        <v>798</v>
      </c>
      <c r="B12" s="407"/>
      <c r="C12" s="407"/>
    </row>
    <row r="13" spans="1:3" x14ac:dyDescent="0.3">
      <c r="A13" s="407"/>
      <c r="B13" s="407"/>
      <c r="C13" s="407"/>
    </row>
    <row r="14" spans="1:3" x14ac:dyDescent="0.3">
      <c r="A14" s="407"/>
      <c r="B14" s="407"/>
      <c r="C14" s="407"/>
    </row>
    <row r="15" spans="1:3" x14ac:dyDescent="0.3">
      <c r="A15" s="6" t="s">
        <v>29</v>
      </c>
    </row>
  </sheetData>
  <mergeCells count="8">
    <mergeCell ref="A1:C1"/>
    <mergeCell ref="A2:C2"/>
    <mergeCell ref="A3:C3"/>
    <mergeCell ref="A12:C14"/>
    <mergeCell ref="A6:B6"/>
    <mergeCell ref="A8:B8"/>
    <mergeCell ref="A7:B7"/>
    <mergeCell ref="A5:B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E21"/>
  <sheetViews>
    <sheetView workbookViewId="0">
      <selection sqref="A1:E1"/>
    </sheetView>
  </sheetViews>
  <sheetFormatPr baseColWidth="10" defaultColWidth="11.44140625" defaultRowHeight="13.8" x14ac:dyDescent="0.3"/>
  <cols>
    <col min="1" max="1" width="42" style="6" customWidth="1"/>
    <col min="2" max="16384" width="11.44140625" style="6"/>
  </cols>
  <sheetData>
    <row r="1" spans="1:5" x14ac:dyDescent="0.3">
      <c r="A1" s="362" t="s">
        <v>411</v>
      </c>
      <c r="B1" s="362"/>
      <c r="C1" s="362"/>
      <c r="D1" s="362"/>
      <c r="E1" s="362"/>
    </row>
    <row r="2" spans="1:5" x14ac:dyDescent="0.3">
      <c r="A2" s="362" t="s">
        <v>30</v>
      </c>
      <c r="B2" s="362"/>
      <c r="C2" s="362"/>
      <c r="D2" s="362"/>
      <c r="E2" s="362"/>
    </row>
    <row r="3" spans="1:5" x14ac:dyDescent="0.3">
      <c r="A3" s="362" t="s">
        <v>31</v>
      </c>
      <c r="B3" s="362"/>
      <c r="C3" s="362"/>
      <c r="D3" s="362"/>
      <c r="E3" s="362"/>
    </row>
    <row r="4" spans="1:5" x14ac:dyDescent="0.3">
      <c r="A4" s="410" t="s">
        <v>32</v>
      </c>
      <c r="B4" s="410"/>
      <c r="C4" s="410"/>
      <c r="D4" s="410"/>
      <c r="E4" s="410"/>
    </row>
    <row r="6" spans="1:5" x14ac:dyDescent="0.3">
      <c r="A6" s="49"/>
      <c r="B6" s="372">
        <v>2016</v>
      </c>
      <c r="C6" s="372"/>
      <c r="D6" s="372">
        <v>2017</v>
      </c>
      <c r="E6" s="372"/>
    </row>
    <row r="7" spans="1:5" x14ac:dyDescent="0.3">
      <c r="A7" s="49"/>
      <c r="B7" s="101" t="s">
        <v>33</v>
      </c>
      <c r="C7" s="101" t="s">
        <v>34</v>
      </c>
      <c r="D7" s="101" t="s">
        <v>33</v>
      </c>
      <c r="E7" s="101" t="s">
        <v>34</v>
      </c>
    </row>
    <row r="8" spans="1:5" x14ac:dyDescent="0.3">
      <c r="A8" s="51" t="s">
        <v>35</v>
      </c>
      <c r="B8" s="53">
        <v>28843.4</v>
      </c>
      <c r="C8" s="325">
        <v>11.4</v>
      </c>
      <c r="D8" s="53">
        <v>30165.200000000001</v>
      </c>
      <c r="E8" s="325">
        <v>10.299999999999999</v>
      </c>
    </row>
    <row r="9" spans="1:5" x14ac:dyDescent="0.3">
      <c r="A9" s="51" t="s">
        <v>36</v>
      </c>
      <c r="B9" s="53">
        <v>22634.1</v>
      </c>
      <c r="C9" s="325">
        <v>8.9</v>
      </c>
      <c r="D9" s="53">
        <v>24749.8</v>
      </c>
      <c r="E9" s="325">
        <v>8.5</v>
      </c>
    </row>
    <row r="10" spans="1:5" x14ac:dyDescent="0.3">
      <c r="A10" s="51" t="s">
        <v>37</v>
      </c>
      <c r="B10" s="53">
        <v>8862.1</v>
      </c>
      <c r="C10" s="325">
        <v>3.5000000000000004</v>
      </c>
      <c r="D10" s="53">
        <v>10011</v>
      </c>
      <c r="E10" s="325">
        <v>3.4000000000000004</v>
      </c>
    </row>
    <row r="11" spans="1:5" x14ac:dyDescent="0.3">
      <c r="A11" s="51" t="s">
        <v>38</v>
      </c>
      <c r="B11" s="53">
        <v>13772.1</v>
      </c>
      <c r="C11" s="325">
        <v>5.4</v>
      </c>
      <c r="D11" s="53">
        <v>14738.8</v>
      </c>
      <c r="E11" s="325">
        <v>5</v>
      </c>
    </row>
    <row r="12" spans="1:5" x14ac:dyDescent="0.3">
      <c r="A12" s="51" t="s">
        <v>39</v>
      </c>
      <c r="B12" s="53">
        <v>3242.5</v>
      </c>
      <c r="C12" s="325">
        <v>1.3</v>
      </c>
      <c r="D12" s="53">
        <v>3233.7</v>
      </c>
      <c r="E12" s="325">
        <v>1.0999999999999999</v>
      </c>
    </row>
    <row r="13" spans="1:5" x14ac:dyDescent="0.3">
      <c r="A13" s="51" t="s">
        <v>40</v>
      </c>
      <c r="B13" s="53">
        <v>2878.2</v>
      </c>
      <c r="C13" s="325">
        <v>1.0999999999999999</v>
      </c>
      <c r="D13" s="53">
        <v>1621.6</v>
      </c>
      <c r="E13" s="325">
        <v>0.6</v>
      </c>
    </row>
    <row r="14" spans="1:5" x14ac:dyDescent="0.3">
      <c r="A14" s="51" t="s">
        <v>799</v>
      </c>
      <c r="B14" s="54" t="s">
        <v>48</v>
      </c>
      <c r="C14" s="325" t="s">
        <v>48</v>
      </c>
      <c r="D14" s="54">
        <v>381.4</v>
      </c>
      <c r="E14" s="325">
        <v>0.1</v>
      </c>
    </row>
    <row r="15" spans="1:5" ht="16.5" customHeight="1" x14ac:dyDescent="0.3">
      <c r="A15" s="55" t="s">
        <v>41</v>
      </c>
      <c r="B15" s="324">
        <v>88.5</v>
      </c>
      <c r="C15" s="326">
        <v>0</v>
      </c>
      <c r="D15" s="324">
        <v>178.6</v>
      </c>
      <c r="E15" s="326">
        <v>0.1</v>
      </c>
    </row>
    <row r="16" spans="1:5" x14ac:dyDescent="0.3">
      <c r="A16" s="51" t="s">
        <v>42</v>
      </c>
      <c r="B16" s="53">
        <v>53365.4</v>
      </c>
      <c r="C16" s="325">
        <v>21</v>
      </c>
      <c r="D16" s="53">
        <v>68936.2</v>
      </c>
      <c r="E16" s="325">
        <v>23.599999999999998</v>
      </c>
    </row>
    <row r="17" spans="1:5" x14ac:dyDescent="0.3">
      <c r="A17" s="49" t="s">
        <v>800</v>
      </c>
      <c r="B17" s="56">
        <v>-24522</v>
      </c>
      <c r="C17" s="327">
        <v>-9.7000000000000011</v>
      </c>
      <c r="D17" s="56">
        <v>-38771</v>
      </c>
      <c r="E17" s="327">
        <v>-13.3</v>
      </c>
    </row>
    <row r="18" spans="1:5" x14ac:dyDescent="0.3">
      <c r="A18" s="415" t="s">
        <v>801</v>
      </c>
      <c r="B18" s="415"/>
      <c r="C18" s="415"/>
      <c r="D18" s="415"/>
      <c r="E18" s="415"/>
    </row>
    <row r="19" spans="1:5" x14ac:dyDescent="0.3">
      <c r="A19" s="416" t="s">
        <v>802</v>
      </c>
      <c r="B19" s="416"/>
      <c r="C19" s="416"/>
      <c r="D19" s="416"/>
      <c r="E19" s="416"/>
    </row>
    <row r="20" spans="1:5" ht="30" customHeight="1" x14ac:dyDescent="0.3">
      <c r="A20" s="416"/>
      <c r="B20" s="416"/>
      <c r="C20" s="416"/>
      <c r="D20" s="416"/>
      <c r="E20" s="416"/>
    </row>
    <row r="21" spans="1:5" x14ac:dyDescent="0.3">
      <c r="A21" s="6" t="s">
        <v>29</v>
      </c>
    </row>
  </sheetData>
  <mergeCells count="8">
    <mergeCell ref="A18:E18"/>
    <mergeCell ref="A19:E20"/>
    <mergeCell ref="A1:E1"/>
    <mergeCell ref="A2:E2"/>
    <mergeCell ref="A3:E3"/>
    <mergeCell ref="A4:E4"/>
    <mergeCell ref="B6:C6"/>
    <mergeCell ref="D6:E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95" zoomScaleNormal="95" workbookViewId="0">
      <selection sqref="A1:E1"/>
    </sheetView>
  </sheetViews>
  <sheetFormatPr baseColWidth="10" defaultColWidth="11.44140625" defaultRowHeight="13.8" x14ac:dyDescent="0.3"/>
  <cols>
    <col min="1" max="1" width="29.109375" style="6" customWidth="1"/>
    <col min="2" max="16384" width="11.44140625" style="6"/>
  </cols>
  <sheetData>
    <row r="1" spans="1:5" x14ac:dyDescent="0.3">
      <c r="A1" s="362" t="s">
        <v>371</v>
      </c>
      <c r="B1" s="362"/>
      <c r="C1" s="362"/>
      <c r="D1" s="362"/>
      <c r="E1" s="362"/>
    </row>
    <row r="2" spans="1:5" x14ac:dyDescent="0.3">
      <c r="A2" s="362" t="s">
        <v>372</v>
      </c>
      <c r="B2" s="362"/>
      <c r="C2" s="362"/>
      <c r="D2" s="362"/>
      <c r="E2" s="362"/>
    </row>
    <row r="3" spans="1:5" ht="14.4" thickBot="1" x14ac:dyDescent="0.35">
      <c r="A3" s="363" t="s">
        <v>373</v>
      </c>
      <c r="B3" s="363"/>
      <c r="C3" s="363"/>
      <c r="D3" s="363"/>
      <c r="E3" s="363"/>
    </row>
    <row r="4" spans="1:5" ht="14.4" thickBot="1" x14ac:dyDescent="0.35">
      <c r="A4" s="111"/>
      <c r="B4" s="364" t="s">
        <v>732</v>
      </c>
      <c r="C4" s="365"/>
      <c r="D4" s="364" t="s">
        <v>374</v>
      </c>
      <c r="E4" s="365"/>
    </row>
    <row r="5" spans="1:5" ht="14.4" thickBot="1" x14ac:dyDescent="0.35">
      <c r="A5" s="112"/>
      <c r="B5" s="100">
        <v>2016</v>
      </c>
      <c r="C5" s="100">
        <v>2017</v>
      </c>
      <c r="D5" s="100">
        <v>2016</v>
      </c>
      <c r="E5" s="100">
        <v>2017</v>
      </c>
    </row>
    <row r="6" spans="1:5" x14ac:dyDescent="0.3">
      <c r="A6" s="113" t="s">
        <v>375</v>
      </c>
      <c r="B6" s="99"/>
      <c r="C6" s="99"/>
      <c r="D6" s="99"/>
      <c r="E6" s="99"/>
    </row>
    <row r="7" spans="1:5" x14ac:dyDescent="0.3">
      <c r="A7" s="114" t="s">
        <v>376</v>
      </c>
      <c r="B7" s="96">
        <v>1.7500000000000002E-2</v>
      </c>
      <c r="C7" s="96">
        <v>2.2499999999999999E-2</v>
      </c>
      <c r="D7" s="115">
        <v>1.2999999999999999E-2</v>
      </c>
      <c r="E7" s="115">
        <v>1.4999999999999999E-2</v>
      </c>
    </row>
    <row r="8" spans="1:5" ht="14.4" thickBot="1" x14ac:dyDescent="0.35">
      <c r="A8" s="116" t="s">
        <v>377</v>
      </c>
      <c r="B8" s="92"/>
      <c r="C8" s="92"/>
      <c r="D8" s="93">
        <v>169264</v>
      </c>
      <c r="E8" s="93">
        <v>179776</v>
      </c>
    </row>
    <row r="9" spans="1:5" x14ac:dyDescent="0.3">
      <c r="A9" s="113" t="s">
        <v>378</v>
      </c>
      <c r="B9" s="97"/>
      <c r="C9" s="97"/>
      <c r="D9" s="97"/>
      <c r="E9" s="97"/>
    </row>
    <row r="10" spans="1:5" ht="14.4" thickBot="1" x14ac:dyDescent="0.35">
      <c r="A10" s="116" t="s">
        <v>376</v>
      </c>
      <c r="B10" s="117">
        <v>1.4E-2</v>
      </c>
      <c r="C10" s="117">
        <v>2.8000000000000001E-2</v>
      </c>
      <c r="D10" s="117">
        <v>1.2999999999999999E-2</v>
      </c>
      <c r="E10" s="117">
        <v>3.1E-2</v>
      </c>
    </row>
    <row r="11" spans="1:5" x14ac:dyDescent="0.3">
      <c r="A11" s="113" t="s">
        <v>733</v>
      </c>
      <c r="B11" s="97"/>
      <c r="C11" s="97"/>
      <c r="D11" s="97"/>
      <c r="E11" s="97"/>
    </row>
    <row r="12" spans="1:5" ht="14.4" thickBot="1" x14ac:dyDescent="0.35">
      <c r="A12" s="116" t="s">
        <v>379</v>
      </c>
      <c r="B12" s="117">
        <v>-0.06</v>
      </c>
      <c r="C12" s="117">
        <v>6.6000000000000003E-2</v>
      </c>
      <c r="D12" s="117">
        <v>-6.2E-2</v>
      </c>
      <c r="E12" s="117">
        <v>0.113</v>
      </c>
    </row>
    <row r="13" spans="1:5" x14ac:dyDescent="0.3">
      <c r="A13" s="113" t="s">
        <v>380</v>
      </c>
      <c r="B13" s="97"/>
      <c r="C13" s="97"/>
      <c r="D13" s="97"/>
      <c r="E13" s="97"/>
    </row>
    <row r="14" spans="1:5" x14ac:dyDescent="0.3">
      <c r="A14" s="114" t="s">
        <v>381</v>
      </c>
      <c r="B14" s="115">
        <v>3.5000000000000003E-2</v>
      </c>
      <c r="C14" s="115">
        <v>0.03</v>
      </c>
      <c r="D14" s="115">
        <v>2.7E-2</v>
      </c>
      <c r="E14" s="115">
        <v>2.3E-2</v>
      </c>
    </row>
    <row r="15" spans="1:5" ht="14.4" thickBot="1" x14ac:dyDescent="0.35">
      <c r="A15" s="116" t="s">
        <v>382</v>
      </c>
      <c r="B15" s="117">
        <v>0.04</v>
      </c>
      <c r="C15" s="117">
        <v>0.03</v>
      </c>
      <c r="D15" s="117">
        <v>3.7999999999999999E-2</v>
      </c>
      <c r="E15" s="117">
        <v>2.1999999999999999E-2</v>
      </c>
    </row>
    <row r="16" spans="1:5" x14ac:dyDescent="0.3">
      <c r="A16" s="113" t="s">
        <v>383</v>
      </c>
      <c r="B16" s="97"/>
      <c r="C16" s="97"/>
      <c r="D16" s="97"/>
      <c r="E16" s="97"/>
    </row>
    <row r="17" spans="1:5" ht="14.4" thickBot="1" x14ac:dyDescent="0.35">
      <c r="A17" s="116" t="s">
        <v>384</v>
      </c>
      <c r="B17" s="92">
        <v>674</v>
      </c>
      <c r="C17" s="92">
        <v>700</v>
      </c>
      <c r="D17" s="92">
        <v>677</v>
      </c>
      <c r="E17" s="92">
        <v>649</v>
      </c>
    </row>
    <row r="18" spans="1:5" x14ac:dyDescent="0.3">
      <c r="A18" s="113" t="s">
        <v>385</v>
      </c>
      <c r="B18" s="97"/>
      <c r="C18" s="97"/>
      <c r="D18" s="97"/>
      <c r="E18" s="97"/>
    </row>
    <row r="19" spans="1:5" ht="14.4" thickBot="1" x14ac:dyDescent="0.35">
      <c r="A19" s="116" t="s">
        <v>386</v>
      </c>
      <c r="B19" s="92">
        <v>216</v>
      </c>
      <c r="C19" s="92">
        <v>220</v>
      </c>
      <c r="D19" s="92">
        <v>221</v>
      </c>
      <c r="E19" s="92">
        <v>280</v>
      </c>
    </row>
    <row r="20" spans="1:5" x14ac:dyDescent="0.3">
      <c r="A20" s="113" t="s">
        <v>387</v>
      </c>
      <c r="B20" s="97"/>
      <c r="C20" s="97"/>
      <c r="D20" s="97"/>
      <c r="E20" s="97"/>
    </row>
    <row r="21" spans="1:5" ht="14.4" thickBot="1" x14ac:dyDescent="0.35">
      <c r="A21" s="116" t="s">
        <v>388</v>
      </c>
      <c r="B21" s="92" t="s">
        <v>48</v>
      </c>
      <c r="C21" s="92" t="s">
        <v>48</v>
      </c>
      <c r="D21" s="117">
        <v>3.5000000000000003E-2</v>
      </c>
      <c r="E21" s="117">
        <v>2.5000000000000001E-2</v>
      </c>
    </row>
    <row r="22" spans="1:5" x14ac:dyDescent="0.3">
      <c r="A22" s="127" t="s">
        <v>389</v>
      </c>
    </row>
    <row r="23" spans="1:5" x14ac:dyDescent="0.3">
      <c r="A23" s="127" t="s">
        <v>390</v>
      </c>
    </row>
    <row r="24" spans="1:5" x14ac:dyDescent="0.3">
      <c r="A24" s="127" t="s">
        <v>756</v>
      </c>
    </row>
  </sheetData>
  <mergeCells count="5">
    <mergeCell ref="A1:E1"/>
    <mergeCell ref="A2:E2"/>
    <mergeCell ref="A3:E3"/>
    <mergeCell ref="B4:C4"/>
    <mergeCell ref="D4:E4"/>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H72"/>
  <sheetViews>
    <sheetView zoomScale="90" zoomScaleNormal="90" workbookViewId="0"/>
  </sheetViews>
  <sheetFormatPr baseColWidth="10" defaultColWidth="11.44140625" defaultRowHeight="13.8" x14ac:dyDescent="0.3"/>
  <cols>
    <col min="1" max="1" width="50" style="6" customWidth="1"/>
    <col min="2" max="2" width="13.44140625" style="6" bestFit="1" customWidth="1"/>
    <col min="3" max="3" width="11.44140625" style="6"/>
    <col min="4" max="4" width="13.44140625" style="6" bestFit="1" customWidth="1"/>
    <col min="5" max="5" width="11.44140625" style="6"/>
    <col min="6" max="6" width="13.44140625" style="6" bestFit="1" customWidth="1"/>
    <col min="7" max="7" width="11.44140625" style="6"/>
    <col min="8" max="8" width="21.33203125" style="6" customWidth="1"/>
    <col min="9" max="16384" width="11.44140625" style="6"/>
  </cols>
  <sheetData>
    <row r="1" spans="1:8" x14ac:dyDescent="0.3">
      <c r="A1" s="158" t="s">
        <v>412</v>
      </c>
    </row>
    <row r="2" spans="1:8" x14ac:dyDescent="0.3">
      <c r="A2" s="158" t="s">
        <v>413</v>
      </c>
    </row>
    <row r="3" spans="1:8" x14ac:dyDescent="0.3">
      <c r="A3" s="158" t="s">
        <v>414</v>
      </c>
    </row>
    <row r="4" spans="1:8" x14ac:dyDescent="0.3">
      <c r="A4" s="127" t="s">
        <v>415</v>
      </c>
    </row>
    <row r="5" spans="1:8" x14ac:dyDescent="0.3">
      <c r="A5" s="165"/>
      <c r="B5" s="372">
        <v>2000</v>
      </c>
      <c r="C5" s="372"/>
      <c r="D5" s="372">
        <v>2016</v>
      </c>
      <c r="E5" s="372"/>
      <c r="F5" s="372">
        <v>2017</v>
      </c>
      <c r="G5" s="372"/>
      <c r="H5" s="417" t="s">
        <v>720</v>
      </c>
    </row>
    <row r="6" spans="1:8" x14ac:dyDescent="0.3">
      <c r="A6" s="165"/>
      <c r="B6" s="101" t="s">
        <v>416</v>
      </c>
      <c r="C6" s="101" t="s">
        <v>417</v>
      </c>
      <c r="D6" s="101" t="s">
        <v>416</v>
      </c>
      <c r="E6" s="101" t="s">
        <v>417</v>
      </c>
      <c r="F6" s="101" t="s">
        <v>416</v>
      </c>
      <c r="G6" s="101" t="s">
        <v>417</v>
      </c>
      <c r="H6" s="417"/>
    </row>
    <row r="7" spans="1:8" x14ac:dyDescent="0.3">
      <c r="A7" s="165" t="s">
        <v>418</v>
      </c>
      <c r="B7" s="50">
        <v>15292817</v>
      </c>
      <c r="C7" s="10">
        <v>100</v>
      </c>
      <c r="D7" s="50">
        <v>40713009</v>
      </c>
      <c r="E7" s="10">
        <v>100</v>
      </c>
      <c r="F7" s="50">
        <v>42643344</v>
      </c>
      <c r="G7" s="10">
        <v>100</v>
      </c>
      <c r="H7" s="101">
        <v>6.2</v>
      </c>
    </row>
    <row r="8" spans="1:8" x14ac:dyDescent="0.3">
      <c r="A8" s="165" t="s">
        <v>419</v>
      </c>
      <c r="B8" s="50">
        <v>998393</v>
      </c>
      <c r="C8" s="101">
        <v>6.5</v>
      </c>
      <c r="D8" s="50">
        <v>3157585</v>
      </c>
      <c r="E8" s="101">
        <v>7.8</v>
      </c>
      <c r="F8" s="50">
        <v>3470833</v>
      </c>
      <c r="G8" s="101">
        <v>8.1</v>
      </c>
      <c r="H8" s="101">
        <v>7.6</v>
      </c>
    </row>
    <row r="9" spans="1:8" ht="27.6" x14ac:dyDescent="0.3">
      <c r="A9" s="103" t="s">
        <v>420</v>
      </c>
      <c r="B9" s="52">
        <v>550486</v>
      </c>
      <c r="C9" s="12">
        <v>3.6</v>
      </c>
      <c r="D9" s="52">
        <v>1301708</v>
      </c>
      <c r="E9" s="12">
        <v>3.2</v>
      </c>
      <c r="F9" s="52">
        <v>1344534</v>
      </c>
      <c r="G9" s="12">
        <v>3.2</v>
      </c>
      <c r="H9" s="12">
        <v>5.4</v>
      </c>
    </row>
    <row r="10" spans="1:8" x14ac:dyDescent="0.3">
      <c r="A10" s="103" t="s">
        <v>421</v>
      </c>
      <c r="B10" s="54">
        <v>0</v>
      </c>
      <c r="C10" s="123">
        <v>0</v>
      </c>
      <c r="D10" s="54">
        <v>599</v>
      </c>
      <c r="E10" s="123">
        <v>0</v>
      </c>
      <c r="F10" s="54">
        <v>644</v>
      </c>
      <c r="G10" s="123">
        <v>0</v>
      </c>
      <c r="H10" s="12" t="s">
        <v>422</v>
      </c>
    </row>
    <row r="11" spans="1:8" x14ac:dyDescent="0.3">
      <c r="A11" s="103" t="s">
        <v>423</v>
      </c>
      <c r="B11" s="52">
        <v>67929</v>
      </c>
      <c r="C11" s="12">
        <v>0.4</v>
      </c>
      <c r="D11" s="52">
        <v>265031</v>
      </c>
      <c r="E11" s="12">
        <v>0.7</v>
      </c>
      <c r="F11" s="52">
        <v>297988</v>
      </c>
      <c r="G11" s="12">
        <v>0.7</v>
      </c>
      <c r="H11" s="12">
        <v>9.1</v>
      </c>
    </row>
    <row r="12" spans="1:8" x14ac:dyDescent="0.3">
      <c r="A12" s="103" t="s">
        <v>424</v>
      </c>
      <c r="B12" s="52">
        <v>56593</v>
      </c>
      <c r="C12" s="12">
        <v>0.4</v>
      </c>
      <c r="D12" s="52">
        <v>312971</v>
      </c>
      <c r="E12" s="12">
        <v>0.8</v>
      </c>
      <c r="F12" s="52">
        <v>319423</v>
      </c>
      <c r="G12" s="12">
        <v>0.7</v>
      </c>
      <c r="H12" s="12">
        <v>10.7</v>
      </c>
    </row>
    <row r="13" spans="1:8" x14ac:dyDescent="0.3">
      <c r="A13" s="103" t="s">
        <v>425</v>
      </c>
      <c r="B13" s="52">
        <v>14069</v>
      </c>
      <c r="C13" s="12">
        <v>0.1</v>
      </c>
      <c r="D13" s="52">
        <v>96971</v>
      </c>
      <c r="E13" s="12">
        <v>0.2</v>
      </c>
      <c r="F13" s="52">
        <v>139046</v>
      </c>
      <c r="G13" s="12">
        <v>0.3</v>
      </c>
      <c r="H13" s="12">
        <v>14.4</v>
      </c>
    </row>
    <row r="14" spans="1:8" x14ac:dyDescent="0.3">
      <c r="A14" s="103" t="s">
        <v>426</v>
      </c>
      <c r="B14" s="52">
        <v>309316</v>
      </c>
      <c r="C14" s="123">
        <v>2</v>
      </c>
      <c r="D14" s="52">
        <v>1180304</v>
      </c>
      <c r="E14" s="12">
        <v>2.9</v>
      </c>
      <c r="F14" s="52">
        <v>1369198</v>
      </c>
      <c r="G14" s="12">
        <v>3.2</v>
      </c>
      <c r="H14" s="12">
        <v>9.1</v>
      </c>
    </row>
    <row r="15" spans="1:8" x14ac:dyDescent="0.3">
      <c r="A15" s="165" t="s">
        <v>133</v>
      </c>
      <c r="B15" s="50">
        <v>1183886</v>
      </c>
      <c r="C15" s="101">
        <v>7.7</v>
      </c>
      <c r="D15" s="50">
        <v>1507098</v>
      </c>
      <c r="E15" s="101">
        <v>3.7</v>
      </c>
      <c r="F15" s="50">
        <v>1491358</v>
      </c>
      <c r="G15" s="101">
        <v>3.5</v>
      </c>
      <c r="H15" s="101">
        <v>1.4</v>
      </c>
    </row>
    <row r="16" spans="1:8" x14ac:dyDescent="0.3">
      <c r="A16" s="103" t="s">
        <v>427</v>
      </c>
      <c r="B16" s="52">
        <v>1179048</v>
      </c>
      <c r="C16" s="12">
        <v>7.7</v>
      </c>
      <c r="D16" s="52">
        <v>1502452</v>
      </c>
      <c r="E16" s="12">
        <v>3.7</v>
      </c>
      <c r="F16" s="52">
        <v>1486537</v>
      </c>
      <c r="G16" s="12">
        <v>3.5</v>
      </c>
      <c r="H16" s="12">
        <v>1.4</v>
      </c>
    </row>
    <row r="17" spans="1:8" x14ac:dyDescent="0.3">
      <c r="A17" s="103" t="s">
        <v>428</v>
      </c>
      <c r="B17" s="52">
        <v>4838</v>
      </c>
      <c r="C17" s="123">
        <v>0</v>
      </c>
      <c r="D17" s="52">
        <v>4647</v>
      </c>
      <c r="E17" s="123">
        <v>0</v>
      </c>
      <c r="F17" s="52">
        <v>4822</v>
      </c>
      <c r="G17" s="123">
        <v>0</v>
      </c>
      <c r="H17" s="12">
        <v>0</v>
      </c>
    </row>
    <row r="18" spans="1:8" x14ac:dyDescent="0.3">
      <c r="A18" s="165" t="s">
        <v>429</v>
      </c>
      <c r="B18" s="50">
        <v>860294</v>
      </c>
      <c r="C18" s="101">
        <v>5.6</v>
      </c>
      <c r="D18" s="50">
        <v>2912788</v>
      </c>
      <c r="E18" s="101">
        <v>7.2</v>
      </c>
      <c r="F18" s="50">
        <v>2954920</v>
      </c>
      <c r="G18" s="101">
        <v>6.9</v>
      </c>
      <c r="H18" s="101">
        <v>7.5</v>
      </c>
    </row>
    <row r="19" spans="1:8" x14ac:dyDescent="0.3">
      <c r="A19" s="103" t="s">
        <v>430</v>
      </c>
      <c r="B19" s="52">
        <v>517292</v>
      </c>
      <c r="C19" s="12">
        <v>3.4</v>
      </c>
      <c r="D19" s="52">
        <v>1368146</v>
      </c>
      <c r="E19" s="12">
        <v>3.4</v>
      </c>
      <c r="F19" s="52">
        <v>1407158</v>
      </c>
      <c r="G19" s="12">
        <v>3.3</v>
      </c>
      <c r="H19" s="12">
        <v>6.1</v>
      </c>
    </row>
    <row r="20" spans="1:8" x14ac:dyDescent="0.3">
      <c r="A20" s="103" t="s">
        <v>431</v>
      </c>
      <c r="B20" s="52">
        <v>15015</v>
      </c>
      <c r="C20" s="12">
        <v>0.1</v>
      </c>
      <c r="D20" s="52">
        <v>43540</v>
      </c>
      <c r="E20" s="12">
        <v>0.1</v>
      </c>
      <c r="F20" s="52">
        <v>36725</v>
      </c>
      <c r="G20" s="12">
        <v>0.1</v>
      </c>
      <c r="H20" s="12">
        <v>5.4</v>
      </c>
    </row>
    <row r="21" spans="1:8" x14ac:dyDescent="0.3">
      <c r="A21" s="103" t="s">
        <v>432</v>
      </c>
      <c r="B21" s="52">
        <v>199429</v>
      </c>
      <c r="C21" s="12">
        <v>1.3</v>
      </c>
      <c r="D21" s="52">
        <v>921729</v>
      </c>
      <c r="E21" s="12">
        <v>2.2999999999999998</v>
      </c>
      <c r="F21" s="52">
        <v>962688</v>
      </c>
      <c r="G21" s="12">
        <v>2.2999999999999998</v>
      </c>
      <c r="H21" s="12">
        <v>9.6999999999999993</v>
      </c>
    </row>
    <row r="22" spans="1:8" x14ac:dyDescent="0.3">
      <c r="A22" s="103" t="s">
        <v>433</v>
      </c>
      <c r="B22" s="52">
        <v>128558</v>
      </c>
      <c r="C22" s="12">
        <v>0.8</v>
      </c>
      <c r="D22" s="52">
        <v>531629</v>
      </c>
      <c r="E22" s="12">
        <v>1.3</v>
      </c>
      <c r="F22" s="52">
        <v>510176</v>
      </c>
      <c r="G22" s="12">
        <v>1.2</v>
      </c>
      <c r="H22" s="12">
        <v>8.4</v>
      </c>
    </row>
    <row r="23" spans="1:8" x14ac:dyDescent="0.3">
      <c r="A23" s="103" t="s">
        <v>434</v>
      </c>
      <c r="B23" s="54">
        <v>0</v>
      </c>
      <c r="C23" s="123">
        <v>0</v>
      </c>
      <c r="D23" s="52">
        <v>47744</v>
      </c>
      <c r="E23" s="12">
        <v>0.1</v>
      </c>
      <c r="F23" s="52">
        <v>38173</v>
      </c>
      <c r="G23" s="12">
        <v>0.1</v>
      </c>
      <c r="H23" s="12" t="s">
        <v>422</v>
      </c>
    </row>
    <row r="24" spans="1:8" x14ac:dyDescent="0.3">
      <c r="A24" s="165" t="s">
        <v>435</v>
      </c>
      <c r="B24" s="50">
        <v>1733826</v>
      </c>
      <c r="C24" s="101">
        <v>11.3</v>
      </c>
      <c r="D24" s="50">
        <v>5241484</v>
      </c>
      <c r="E24" s="101">
        <v>12.9</v>
      </c>
      <c r="F24" s="50">
        <v>5140061</v>
      </c>
      <c r="G24" s="101">
        <v>12.1</v>
      </c>
      <c r="H24" s="101">
        <v>6.6</v>
      </c>
    </row>
    <row r="25" spans="1:8" x14ac:dyDescent="0.3">
      <c r="A25" s="103" t="s">
        <v>436</v>
      </c>
      <c r="B25" s="52">
        <v>65106</v>
      </c>
      <c r="C25" s="12">
        <v>0.4</v>
      </c>
      <c r="D25" s="52">
        <v>210264</v>
      </c>
      <c r="E25" s="12">
        <v>0.5</v>
      </c>
      <c r="F25" s="52">
        <v>215337</v>
      </c>
      <c r="G25" s="12">
        <v>0.5</v>
      </c>
      <c r="H25" s="12">
        <v>7.3</v>
      </c>
    </row>
    <row r="26" spans="1:8" x14ac:dyDescent="0.3">
      <c r="A26" s="166" t="s">
        <v>437</v>
      </c>
      <c r="B26" s="52">
        <v>281775</v>
      </c>
      <c r="C26" s="12">
        <v>1.8</v>
      </c>
      <c r="D26" s="52">
        <v>640446</v>
      </c>
      <c r="E26" s="12">
        <v>1.6</v>
      </c>
      <c r="F26" s="52">
        <v>685472</v>
      </c>
      <c r="G26" s="12">
        <v>1.6</v>
      </c>
      <c r="H26" s="12">
        <v>5.4</v>
      </c>
    </row>
    <row r="27" spans="1:8" x14ac:dyDescent="0.3">
      <c r="A27" s="103" t="s">
        <v>438</v>
      </c>
      <c r="B27" s="52">
        <v>20294</v>
      </c>
      <c r="C27" s="12">
        <v>0.1</v>
      </c>
      <c r="D27" s="52">
        <v>171807</v>
      </c>
      <c r="E27" s="12">
        <v>0.4</v>
      </c>
      <c r="F27" s="52">
        <v>168331</v>
      </c>
      <c r="G27" s="12">
        <v>0.4</v>
      </c>
      <c r="H27" s="12">
        <v>13.3</v>
      </c>
    </row>
    <row r="28" spans="1:8" x14ac:dyDescent="0.3">
      <c r="A28" s="103" t="s">
        <v>439</v>
      </c>
      <c r="B28" s="52">
        <v>20539</v>
      </c>
      <c r="C28" s="12">
        <v>0.1</v>
      </c>
      <c r="D28" s="52">
        <v>44618</v>
      </c>
      <c r="E28" s="12">
        <v>0.1</v>
      </c>
      <c r="F28" s="52">
        <v>45288</v>
      </c>
      <c r="G28" s="12">
        <v>0.1</v>
      </c>
      <c r="H28" s="12">
        <v>4.8</v>
      </c>
    </row>
    <row r="29" spans="1:8" x14ac:dyDescent="0.3">
      <c r="A29" s="103" t="s">
        <v>440</v>
      </c>
      <c r="B29" s="52">
        <v>967669</v>
      </c>
      <c r="C29" s="12">
        <v>6.3</v>
      </c>
      <c r="D29" s="52">
        <v>3447551</v>
      </c>
      <c r="E29" s="12">
        <v>8.5</v>
      </c>
      <c r="F29" s="52">
        <v>3292342</v>
      </c>
      <c r="G29" s="12">
        <v>7.7</v>
      </c>
      <c r="H29" s="12">
        <v>7.5</v>
      </c>
    </row>
    <row r="30" spans="1:8" x14ac:dyDescent="0.3">
      <c r="A30" s="103" t="s">
        <v>441</v>
      </c>
      <c r="B30" s="52">
        <v>8592</v>
      </c>
      <c r="C30" s="12">
        <v>0.1</v>
      </c>
      <c r="D30" s="52">
        <v>17568</v>
      </c>
      <c r="E30" s="123">
        <v>0</v>
      </c>
      <c r="F30" s="52">
        <v>21367</v>
      </c>
      <c r="G30" s="12">
        <v>0.1</v>
      </c>
      <c r="H30" s="12">
        <v>5.5</v>
      </c>
    </row>
    <row r="31" spans="1:8" x14ac:dyDescent="0.3">
      <c r="A31" s="103" t="s">
        <v>442</v>
      </c>
      <c r="B31" s="52">
        <v>4493</v>
      </c>
      <c r="C31" s="123">
        <v>0</v>
      </c>
      <c r="D31" s="52">
        <v>33425</v>
      </c>
      <c r="E31" s="12">
        <v>0.1</v>
      </c>
      <c r="F31" s="52">
        <v>33163</v>
      </c>
      <c r="G31" s="12">
        <v>0.1</v>
      </c>
      <c r="H31" s="12">
        <v>12.5</v>
      </c>
    </row>
    <row r="32" spans="1:8" ht="27.6" x14ac:dyDescent="0.3">
      <c r="A32" s="103" t="s">
        <v>443</v>
      </c>
      <c r="B32" s="52">
        <v>136371</v>
      </c>
      <c r="C32" s="12">
        <v>0.9</v>
      </c>
      <c r="D32" s="52">
        <v>404765</v>
      </c>
      <c r="E32" s="123">
        <v>1</v>
      </c>
      <c r="F32" s="52">
        <v>399333</v>
      </c>
      <c r="G32" s="12">
        <v>0.9</v>
      </c>
      <c r="H32" s="12">
        <v>6.5</v>
      </c>
    </row>
    <row r="33" spans="1:8" x14ac:dyDescent="0.3">
      <c r="A33" s="103" t="s">
        <v>444</v>
      </c>
      <c r="B33" s="52">
        <v>228988</v>
      </c>
      <c r="C33" s="12">
        <v>1.5</v>
      </c>
      <c r="D33" s="52">
        <v>271039</v>
      </c>
      <c r="E33" s="12">
        <v>0.7</v>
      </c>
      <c r="F33" s="52">
        <v>279428</v>
      </c>
      <c r="G33" s="12">
        <v>0.7</v>
      </c>
      <c r="H33" s="12">
        <v>1.2</v>
      </c>
    </row>
    <row r="34" spans="1:8" x14ac:dyDescent="0.3">
      <c r="A34" s="165" t="s">
        <v>445</v>
      </c>
      <c r="B34" s="50">
        <v>53167</v>
      </c>
      <c r="C34" s="101">
        <v>0.3</v>
      </c>
      <c r="D34" s="50">
        <v>154432</v>
      </c>
      <c r="E34" s="101">
        <v>0.4</v>
      </c>
      <c r="F34" s="50">
        <v>158205</v>
      </c>
      <c r="G34" s="101">
        <v>0.4</v>
      </c>
      <c r="H34" s="101">
        <v>6.6</v>
      </c>
    </row>
    <row r="35" spans="1:8" x14ac:dyDescent="0.3">
      <c r="A35" s="103" t="s">
        <v>446</v>
      </c>
      <c r="B35" s="52">
        <v>15466</v>
      </c>
      <c r="C35" s="12">
        <v>0.1</v>
      </c>
      <c r="D35" s="52">
        <v>25587</v>
      </c>
      <c r="E35" s="12">
        <v>0.1</v>
      </c>
      <c r="F35" s="52">
        <v>28344</v>
      </c>
      <c r="G35" s="12">
        <v>0.1</v>
      </c>
      <c r="H35" s="12">
        <v>3.6</v>
      </c>
    </row>
    <row r="36" spans="1:8" x14ac:dyDescent="0.3">
      <c r="A36" s="103" t="s">
        <v>447</v>
      </c>
      <c r="B36" s="52">
        <v>34150</v>
      </c>
      <c r="C36" s="12">
        <v>0.2</v>
      </c>
      <c r="D36" s="52">
        <v>96688</v>
      </c>
      <c r="E36" s="12">
        <v>0.2</v>
      </c>
      <c r="F36" s="52">
        <v>98200</v>
      </c>
      <c r="G36" s="12">
        <v>0.2</v>
      </c>
      <c r="H36" s="12">
        <v>6.4</v>
      </c>
    </row>
    <row r="37" spans="1:8" x14ac:dyDescent="0.3">
      <c r="A37" s="103" t="s">
        <v>448</v>
      </c>
      <c r="B37" s="52">
        <v>3551</v>
      </c>
      <c r="C37" s="123">
        <v>0</v>
      </c>
      <c r="D37" s="52">
        <v>32158</v>
      </c>
      <c r="E37" s="12">
        <v>0.1</v>
      </c>
      <c r="F37" s="52">
        <v>31661</v>
      </c>
      <c r="G37" s="12">
        <v>0.1</v>
      </c>
      <c r="H37" s="12">
        <v>13.7</v>
      </c>
    </row>
    <row r="38" spans="1:8" x14ac:dyDescent="0.3">
      <c r="A38" s="165" t="s">
        <v>449</v>
      </c>
      <c r="B38" s="50">
        <v>202778</v>
      </c>
      <c r="C38" s="101">
        <v>1.3</v>
      </c>
      <c r="D38" s="50">
        <v>539973</v>
      </c>
      <c r="E38" s="101">
        <v>1.3</v>
      </c>
      <c r="F38" s="50">
        <v>597563</v>
      </c>
      <c r="G38" s="101">
        <v>1.4</v>
      </c>
      <c r="H38" s="101">
        <v>6.6</v>
      </c>
    </row>
    <row r="39" spans="1:8" x14ac:dyDescent="0.3">
      <c r="A39" s="103" t="s">
        <v>450</v>
      </c>
      <c r="B39" s="52">
        <v>150308</v>
      </c>
      <c r="C39" s="123">
        <v>1</v>
      </c>
      <c r="D39" s="52">
        <v>321432</v>
      </c>
      <c r="E39" s="12">
        <v>0.8</v>
      </c>
      <c r="F39" s="52">
        <v>366076</v>
      </c>
      <c r="G39" s="12">
        <v>0.9</v>
      </c>
      <c r="H39" s="12">
        <v>5.4</v>
      </c>
    </row>
    <row r="40" spans="1:8" x14ac:dyDescent="0.3">
      <c r="A40" s="103" t="s">
        <v>451</v>
      </c>
      <c r="B40" s="54">
        <v>0</v>
      </c>
      <c r="C40" s="123">
        <v>0</v>
      </c>
      <c r="D40" s="52">
        <v>14222</v>
      </c>
      <c r="E40" s="123">
        <v>0</v>
      </c>
      <c r="F40" s="52">
        <v>9502</v>
      </c>
      <c r="G40" s="123">
        <v>0</v>
      </c>
      <c r="H40" s="12" t="s">
        <v>422</v>
      </c>
    </row>
    <row r="41" spans="1:8" x14ac:dyDescent="0.3">
      <c r="A41" s="103" t="s">
        <v>452</v>
      </c>
      <c r="B41" s="52">
        <v>49799</v>
      </c>
      <c r="C41" s="12">
        <v>0.3</v>
      </c>
      <c r="D41" s="52">
        <v>204319</v>
      </c>
      <c r="E41" s="12">
        <v>0.5</v>
      </c>
      <c r="F41" s="52">
        <v>221984</v>
      </c>
      <c r="G41" s="12">
        <v>0.5</v>
      </c>
      <c r="H41" s="12">
        <v>9.1999999999999993</v>
      </c>
    </row>
    <row r="42" spans="1:8" x14ac:dyDescent="0.3">
      <c r="A42" s="103" t="s">
        <v>453</v>
      </c>
      <c r="B42" s="52">
        <v>2671</v>
      </c>
      <c r="C42" s="123">
        <v>0</v>
      </c>
      <c r="D42" s="54">
        <v>0</v>
      </c>
      <c r="E42" s="123">
        <v>0</v>
      </c>
      <c r="F42" s="54">
        <v>0</v>
      </c>
      <c r="G42" s="123">
        <v>0</v>
      </c>
      <c r="H42" s="12">
        <v>-100</v>
      </c>
    </row>
    <row r="43" spans="1:8" x14ac:dyDescent="0.3">
      <c r="A43" s="165" t="s">
        <v>142</v>
      </c>
      <c r="B43" s="50">
        <v>1947573</v>
      </c>
      <c r="C43" s="101">
        <v>12.7</v>
      </c>
      <c r="D43" s="50">
        <v>7751529</v>
      </c>
      <c r="E43" s="101">
        <v>19</v>
      </c>
      <c r="F43" s="50">
        <v>8482932</v>
      </c>
      <c r="G43" s="101">
        <v>19.899999999999999</v>
      </c>
      <c r="H43" s="101">
        <v>9</v>
      </c>
    </row>
    <row r="44" spans="1:8" x14ac:dyDescent="0.3">
      <c r="A44" s="103" t="s">
        <v>454</v>
      </c>
      <c r="B44" s="52">
        <v>2987</v>
      </c>
      <c r="C44" s="123">
        <v>0</v>
      </c>
      <c r="D44" s="54">
        <v>127</v>
      </c>
      <c r="E44" s="123">
        <v>0</v>
      </c>
      <c r="F44" s="54">
        <v>86</v>
      </c>
      <c r="G44" s="123">
        <v>0</v>
      </c>
      <c r="H44" s="12">
        <v>-18.8</v>
      </c>
    </row>
    <row r="45" spans="1:8" x14ac:dyDescent="0.3">
      <c r="A45" s="103" t="s">
        <v>455</v>
      </c>
      <c r="B45" s="54">
        <v>0</v>
      </c>
      <c r="C45" s="123">
        <v>0</v>
      </c>
      <c r="D45" s="52">
        <v>223837</v>
      </c>
      <c r="E45" s="12">
        <v>0.5</v>
      </c>
      <c r="F45" s="52">
        <v>260217</v>
      </c>
      <c r="G45" s="12">
        <v>0.6</v>
      </c>
      <c r="H45" s="12" t="s">
        <v>422</v>
      </c>
    </row>
    <row r="46" spans="1:8" x14ac:dyDescent="0.3">
      <c r="A46" s="103" t="s">
        <v>456</v>
      </c>
      <c r="B46" s="52">
        <v>1473396</v>
      </c>
      <c r="C46" s="12">
        <v>9.6</v>
      </c>
      <c r="D46" s="52">
        <v>5959132</v>
      </c>
      <c r="E46" s="12">
        <v>14.6</v>
      </c>
      <c r="F46" s="52">
        <v>6580852</v>
      </c>
      <c r="G46" s="12">
        <v>15.4</v>
      </c>
      <c r="H46" s="12">
        <v>9.1999999999999993</v>
      </c>
    </row>
    <row r="47" spans="1:8" x14ac:dyDescent="0.3">
      <c r="A47" s="103" t="s">
        <v>457</v>
      </c>
      <c r="B47" s="52">
        <v>92050</v>
      </c>
      <c r="C47" s="12">
        <v>0.6</v>
      </c>
      <c r="D47" s="52">
        <v>117868</v>
      </c>
      <c r="E47" s="12">
        <v>0.3</v>
      </c>
      <c r="F47" s="52">
        <v>142202</v>
      </c>
      <c r="G47" s="12">
        <v>0.3</v>
      </c>
      <c r="H47" s="12">
        <v>2.6</v>
      </c>
    </row>
    <row r="48" spans="1:8" x14ac:dyDescent="0.3">
      <c r="A48" s="103" t="s">
        <v>458</v>
      </c>
      <c r="B48" s="52">
        <v>379141</v>
      </c>
      <c r="C48" s="12">
        <v>2.5</v>
      </c>
      <c r="D48" s="52">
        <v>1450565</v>
      </c>
      <c r="E48" s="12">
        <v>3.6</v>
      </c>
      <c r="F48" s="52">
        <v>1499575</v>
      </c>
      <c r="G48" s="12">
        <v>3.5</v>
      </c>
      <c r="H48" s="12">
        <v>8.4</v>
      </c>
    </row>
    <row r="49" spans="1:8" x14ac:dyDescent="0.3">
      <c r="A49" s="165" t="s">
        <v>459</v>
      </c>
      <c r="B49" s="50">
        <v>87315</v>
      </c>
      <c r="C49" s="101">
        <v>0.6</v>
      </c>
      <c r="D49" s="50">
        <v>334121</v>
      </c>
      <c r="E49" s="101">
        <v>0.8</v>
      </c>
      <c r="F49" s="50">
        <v>356556</v>
      </c>
      <c r="G49" s="101">
        <v>0.8</v>
      </c>
      <c r="H49" s="101">
        <v>8.6</v>
      </c>
    </row>
    <row r="50" spans="1:8" x14ac:dyDescent="0.3">
      <c r="A50" s="103" t="s">
        <v>460</v>
      </c>
      <c r="B50" s="52">
        <v>56666</v>
      </c>
      <c r="C50" s="12">
        <v>0.4</v>
      </c>
      <c r="D50" s="52">
        <v>160738</v>
      </c>
      <c r="E50" s="12">
        <v>0.4</v>
      </c>
      <c r="F50" s="52">
        <v>178991</v>
      </c>
      <c r="G50" s="12">
        <v>0.4</v>
      </c>
      <c r="H50" s="12">
        <v>7</v>
      </c>
    </row>
    <row r="51" spans="1:8" x14ac:dyDescent="0.3">
      <c r="A51" s="103" t="s">
        <v>461</v>
      </c>
      <c r="B51" s="52">
        <v>30649</v>
      </c>
      <c r="C51" s="12">
        <v>0.2</v>
      </c>
      <c r="D51" s="52">
        <v>173383</v>
      </c>
      <c r="E51" s="12">
        <v>0.4</v>
      </c>
      <c r="F51" s="52">
        <v>177565</v>
      </c>
      <c r="G51" s="12">
        <v>0.4</v>
      </c>
      <c r="H51" s="12">
        <v>10.9</v>
      </c>
    </row>
    <row r="52" spans="1:8" x14ac:dyDescent="0.3">
      <c r="A52" s="165" t="s">
        <v>132</v>
      </c>
      <c r="B52" s="50">
        <v>2628033</v>
      </c>
      <c r="C52" s="101">
        <v>17.2</v>
      </c>
      <c r="D52" s="50">
        <v>8607422</v>
      </c>
      <c r="E52" s="101">
        <v>21.1</v>
      </c>
      <c r="F52" s="50">
        <v>9167657</v>
      </c>
      <c r="G52" s="101">
        <v>21.5</v>
      </c>
      <c r="H52" s="101">
        <v>7.6</v>
      </c>
    </row>
    <row r="53" spans="1:8" x14ac:dyDescent="0.3">
      <c r="A53" s="103" t="s">
        <v>462</v>
      </c>
      <c r="B53" s="52">
        <v>1947619</v>
      </c>
      <c r="C53" s="12">
        <v>12.7</v>
      </c>
      <c r="D53" s="52">
        <v>6320140</v>
      </c>
      <c r="E53" s="12">
        <v>15.5</v>
      </c>
      <c r="F53" s="52">
        <v>6682308</v>
      </c>
      <c r="G53" s="12">
        <v>15.7</v>
      </c>
      <c r="H53" s="12">
        <v>7.5</v>
      </c>
    </row>
    <row r="54" spans="1:8" x14ac:dyDescent="0.3">
      <c r="A54" s="103" t="s">
        <v>463</v>
      </c>
      <c r="B54" s="52">
        <v>324248</v>
      </c>
      <c r="C54" s="12">
        <v>2.1</v>
      </c>
      <c r="D54" s="52">
        <v>1207832</v>
      </c>
      <c r="E54" s="123">
        <v>3</v>
      </c>
      <c r="F54" s="52">
        <v>1397554</v>
      </c>
      <c r="G54" s="12">
        <v>3.3</v>
      </c>
      <c r="H54" s="12">
        <v>9</v>
      </c>
    </row>
    <row r="55" spans="1:8" x14ac:dyDescent="0.3">
      <c r="A55" s="103" t="s">
        <v>464</v>
      </c>
      <c r="B55" s="52">
        <v>12825</v>
      </c>
      <c r="C55" s="12">
        <v>0.1</v>
      </c>
      <c r="D55" s="52">
        <v>28682</v>
      </c>
      <c r="E55" s="12">
        <v>0.1</v>
      </c>
      <c r="F55" s="52">
        <v>28773</v>
      </c>
      <c r="G55" s="12">
        <v>0.1</v>
      </c>
      <c r="H55" s="12">
        <v>4.9000000000000004</v>
      </c>
    </row>
    <row r="56" spans="1:8" x14ac:dyDescent="0.3">
      <c r="A56" s="103" t="s">
        <v>465</v>
      </c>
      <c r="B56" s="52">
        <v>156317</v>
      </c>
      <c r="C56" s="123">
        <v>1</v>
      </c>
      <c r="D56" s="52">
        <v>954728</v>
      </c>
      <c r="E56" s="12">
        <v>2.2999999999999998</v>
      </c>
      <c r="F56" s="52">
        <v>971380</v>
      </c>
      <c r="G56" s="12">
        <v>2.2999999999999998</v>
      </c>
      <c r="H56" s="12">
        <v>11.3</v>
      </c>
    </row>
    <row r="57" spans="1:8" x14ac:dyDescent="0.3">
      <c r="A57" s="103" t="s">
        <v>466</v>
      </c>
      <c r="B57" s="52">
        <v>187024</v>
      </c>
      <c r="C57" s="12">
        <v>1.2</v>
      </c>
      <c r="D57" s="52">
        <v>96040</v>
      </c>
      <c r="E57" s="12">
        <v>0.2</v>
      </c>
      <c r="F57" s="52">
        <v>87642</v>
      </c>
      <c r="G57" s="12">
        <v>0.2</v>
      </c>
      <c r="H57" s="12">
        <v>-4.4000000000000004</v>
      </c>
    </row>
    <row r="58" spans="1:8" x14ac:dyDescent="0.3">
      <c r="A58" s="165" t="s">
        <v>467</v>
      </c>
      <c r="B58" s="50">
        <v>5597551</v>
      </c>
      <c r="C58" s="101">
        <v>36.6</v>
      </c>
      <c r="D58" s="50">
        <v>10506576</v>
      </c>
      <c r="E58" s="101">
        <v>25.8</v>
      </c>
      <c r="F58" s="50">
        <v>10823260</v>
      </c>
      <c r="G58" s="101">
        <v>25.4</v>
      </c>
      <c r="H58" s="101">
        <v>4</v>
      </c>
    </row>
    <row r="59" spans="1:8" x14ac:dyDescent="0.3">
      <c r="A59" s="103" t="s">
        <v>468</v>
      </c>
      <c r="B59" s="52">
        <v>42296</v>
      </c>
      <c r="C59" s="12">
        <v>0.3</v>
      </c>
      <c r="D59" s="52">
        <v>141483</v>
      </c>
      <c r="E59" s="12">
        <v>0.3</v>
      </c>
      <c r="F59" s="52">
        <v>158600</v>
      </c>
      <c r="G59" s="12">
        <v>0.4</v>
      </c>
      <c r="H59" s="12">
        <v>8.1</v>
      </c>
    </row>
    <row r="60" spans="1:8" x14ac:dyDescent="0.3">
      <c r="A60" s="103" t="s">
        <v>469</v>
      </c>
      <c r="B60" s="52">
        <v>4271839</v>
      </c>
      <c r="C60" s="12">
        <v>27.9</v>
      </c>
      <c r="D60" s="52">
        <v>6361066</v>
      </c>
      <c r="E60" s="12">
        <v>15.6</v>
      </c>
      <c r="F60" s="52">
        <v>6603566</v>
      </c>
      <c r="G60" s="12">
        <v>15.5</v>
      </c>
      <c r="H60" s="12">
        <v>2.6</v>
      </c>
    </row>
    <row r="61" spans="1:8" x14ac:dyDescent="0.3">
      <c r="A61" s="103" t="s">
        <v>470</v>
      </c>
      <c r="B61" s="52">
        <v>458355</v>
      </c>
      <c r="C61" s="123">
        <v>3</v>
      </c>
      <c r="D61" s="52">
        <v>1111616</v>
      </c>
      <c r="E61" s="12">
        <v>2.7</v>
      </c>
      <c r="F61" s="52">
        <v>1146161</v>
      </c>
      <c r="G61" s="12">
        <v>2.7</v>
      </c>
      <c r="H61" s="12">
        <v>5.5</v>
      </c>
    </row>
    <row r="62" spans="1:8" x14ac:dyDescent="0.3">
      <c r="A62" s="103" t="s">
        <v>471</v>
      </c>
      <c r="B62" s="52">
        <v>67824</v>
      </c>
      <c r="C62" s="12">
        <v>0.4</v>
      </c>
      <c r="D62" s="52">
        <v>95977</v>
      </c>
      <c r="E62" s="12">
        <v>0.2</v>
      </c>
      <c r="F62" s="52">
        <v>96009</v>
      </c>
      <c r="G62" s="12">
        <v>0.2</v>
      </c>
      <c r="H62" s="12">
        <v>2.1</v>
      </c>
    </row>
    <row r="63" spans="1:8" x14ac:dyDescent="0.3">
      <c r="A63" s="103" t="s">
        <v>144</v>
      </c>
      <c r="B63" s="52">
        <v>564805</v>
      </c>
      <c r="C63" s="12">
        <v>3.7</v>
      </c>
      <c r="D63" s="52">
        <v>1776306</v>
      </c>
      <c r="E63" s="12">
        <v>4.4000000000000004</v>
      </c>
      <c r="F63" s="52">
        <v>1783275</v>
      </c>
      <c r="G63" s="12">
        <v>4.2</v>
      </c>
      <c r="H63" s="12">
        <v>7</v>
      </c>
    </row>
    <row r="64" spans="1:8" x14ac:dyDescent="0.3">
      <c r="A64" s="103" t="s">
        <v>472</v>
      </c>
      <c r="B64" s="52">
        <v>42119</v>
      </c>
      <c r="C64" s="12">
        <v>0.3</v>
      </c>
      <c r="D64" s="52">
        <v>284960</v>
      </c>
      <c r="E64" s="12">
        <v>0.7</v>
      </c>
      <c r="F64" s="52">
        <v>271648</v>
      </c>
      <c r="G64" s="12">
        <v>0.6</v>
      </c>
      <c r="H64" s="12">
        <v>11.6</v>
      </c>
    </row>
    <row r="65" spans="1:8" x14ac:dyDescent="0.3">
      <c r="A65" s="103" t="s">
        <v>473</v>
      </c>
      <c r="B65" s="52">
        <v>25810</v>
      </c>
      <c r="C65" s="12">
        <v>0.2</v>
      </c>
      <c r="D65" s="52">
        <v>59116</v>
      </c>
      <c r="E65" s="12">
        <v>0.1</v>
      </c>
      <c r="F65" s="52">
        <v>66397</v>
      </c>
      <c r="G65" s="12">
        <v>0.2</v>
      </c>
      <c r="H65" s="12">
        <v>5.7</v>
      </c>
    </row>
    <row r="66" spans="1:8" x14ac:dyDescent="0.3">
      <c r="A66" s="103" t="s">
        <v>474</v>
      </c>
      <c r="B66" s="52">
        <v>124504</v>
      </c>
      <c r="C66" s="12">
        <v>0.8</v>
      </c>
      <c r="D66" s="52">
        <v>676052</v>
      </c>
      <c r="E66" s="12">
        <v>1.7</v>
      </c>
      <c r="F66" s="52">
        <v>697604</v>
      </c>
      <c r="G66" s="12">
        <v>1.6</v>
      </c>
      <c r="H66" s="12">
        <v>10.7</v>
      </c>
    </row>
    <row r="67" spans="1:8" x14ac:dyDescent="0.3">
      <c r="A67" s="102" t="s">
        <v>475</v>
      </c>
      <c r="B67" s="328">
        <v>10516417</v>
      </c>
      <c r="C67" s="101">
        <v>68.8</v>
      </c>
      <c r="D67" s="328">
        <v>27894053</v>
      </c>
      <c r="E67" s="101">
        <v>68.5</v>
      </c>
      <c r="F67" s="328">
        <v>29586172.699999999</v>
      </c>
      <c r="G67" s="101">
        <v>69.400000000000006</v>
      </c>
      <c r="H67" s="101">
        <v>6.3</v>
      </c>
    </row>
    <row r="68" spans="1:8" x14ac:dyDescent="0.3">
      <c r="A68" s="417" t="s">
        <v>476</v>
      </c>
      <c r="B68" s="417"/>
      <c r="C68" s="417"/>
      <c r="D68" s="417"/>
      <c r="E68" s="417"/>
      <c r="F68" s="417"/>
      <c r="G68" s="417"/>
      <c r="H68" s="372">
        <v>6.1</v>
      </c>
    </row>
    <row r="69" spans="1:8" x14ac:dyDescent="0.3">
      <c r="A69" s="417"/>
      <c r="B69" s="417"/>
      <c r="C69" s="417"/>
      <c r="D69" s="417"/>
      <c r="E69" s="417"/>
      <c r="F69" s="417"/>
      <c r="G69" s="417"/>
      <c r="H69" s="372"/>
    </row>
    <row r="70" spans="1:8" x14ac:dyDescent="0.3">
      <c r="A70" s="417" t="s">
        <v>477</v>
      </c>
      <c r="B70" s="417"/>
      <c r="C70" s="417"/>
      <c r="D70" s="417"/>
      <c r="E70" s="417"/>
      <c r="F70" s="417"/>
      <c r="G70" s="417"/>
      <c r="H70" s="372">
        <v>4.7</v>
      </c>
    </row>
    <row r="71" spans="1:8" x14ac:dyDescent="0.3">
      <c r="A71" s="417"/>
      <c r="B71" s="417"/>
      <c r="C71" s="417"/>
      <c r="D71" s="417"/>
      <c r="E71" s="417"/>
      <c r="F71" s="417"/>
      <c r="G71" s="417"/>
      <c r="H71" s="372"/>
    </row>
    <row r="72" spans="1:8" x14ac:dyDescent="0.3">
      <c r="A72" s="147" t="s">
        <v>131</v>
      </c>
    </row>
  </sheetData>
  <mergeCells count="8">
    <mergeCell ref="A70:G71"/>
    <mergeCell ref="H70:H71"/>
    <mergeCell ref="B5:C5"/>
    <mergeCell ref="D5:E5"/>
    <mergeCell ref="F5:G5"/>
    <mergeCell ref="H5:H6"/>
    <mergeCell ref="A68:G69"/>
    <mergeCell ref="H68:H6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G29"/>
  <sheetViews>
    <sheetView workbookViewId="0"/>
  </sheetViews>
  <sheetFormatPr baseColWidth="10" defaultColWidth="11.44140625" defaultRowHeight="13.8" x14ac:dyDescent="0.3"/>
  <cols>
    <col min="1" max="1" width="45.44140625" style="6" customWidth="1"/>
    <col min="2" max="16384" width="11.44140625" style="6"/>
  </cols>
  <sheetData>
    <row r="1" spans="1:7" x14ac:dyDescent="0.3">
      <c r="A1" s="158" t="s">
        <v>478</v>
      </c>
    </row>
    <row r="2" spans="1:7" x14ac:dyDescent="0.3">
      <c r="A2" s="158" t="s">
        <v>479</v>
      </c>
    </row>
    <row r="3" spans="1:7" x14ac:dyDescent="0.3">
      <c r="A3" s="418" t="s">
        <v>480</v>
      </c>
      <c r="B3" s="420">
        <v>2016</v>
      </c>
      <c r="C3" s="418"/>
      <c r="D3" s="421"/>
      <c r="E3" s="418">
        <v>2017</v>
      </c>
      <c r="F3" s="418"/>
      <c r="G3" s="418"/>
    </row>
    <row r="4" spans="1:7" ht="41.4" x14ac:dyDescent="0.3">
      <c r="A4" s="419"/>
      <c r="B4" s="185" t="s">
        <v>481</v>
      </c>
      <c r="C4" s="186" t="s">
        <v>482</v>
      </c>
      <c r="D4" s="187" t="s">
        <v>483</v>
      </c>
      <c r="E4" s="186" t="s">
        <v>481</v>
      </c>
      <c r="F4" s="186" t="s">
        <v>482</v>
      </c>
      <c r="G4" s="186" t="s">
        <v>483</v>
      </c>
    </row>
    <row r="5" spans="1:7" x14ac:dyDescent="0.3">
      <c r="A5" s="188" t="s">
        <v>484</v>
      </c>
      <c r="B5" s="189">
        <v>6</v>
      </c>
      <c r="C5" s="190">
        <v>42</v>
      </c>
      <c r="D5" s="191">
        <v>98</v>
      </c>
      <c r="E5" s="192">
        <v>6</v>
      </c>
      <c r="F5" s="192">
        <v>43</v>
      </c>
      <c r="G5" s="193">
        <v>0.98</v>
      </c>
    </row>
    <row r="6" spans="1:7" x14ac:dyDescent="0.3">
      <c r="A6" s="188" t="s">
        <v>485</v>
      </c>
      <c r="B6" s="189">
        <v>1</v>
      </c>
      <c r="C6" s="190">
        <v>7</v>
      </c>
      <c r="D6" s="191">
        <v>100</v>
      </c>
      <c r="E6" s="192">
        <v>1</v>
      </c>
      <c r="F6" s="192">
        <v>6</v>
      </c>
      <c r="G6" s="193">
        <v>1</v>
      </c>
    </row>
    <row r="7" spans="1:7" x14ac:dyDescent="0.3">
      <c r="A7" s="188" t="s">
        <v>486</v>
      </c>
      <c r="B7" s="189">
        <v>8</v>
      </c>
      <c r="C7" s="190">
        <v>41</v>
      </c>
      <c r="D7" s="191">
        <v>98</v>
      </c>
      <c r="E7" s="192">
        <v>8</v>
      </c>
      <c r="F7" s="192">
        <v>43</v>
      </c>
      <c r="G7" s="193">
        <v>0.89</v>
      </c>
    </row>
    <row r="8" spans="1:7" x14ac:dyDescent="0.3">
      <c r="A8" s="188" t="s">
        <v>487</v>
      </c>
      <c r="B8" s="189">
        <v>8</v>
      </c>
      <c r="C8" s="190">
        <v>52</v>
      </c>
      <c r="D8" s="191">
        <v>98</v>
      </c>
      <c r="E8" s="192">
        <v>7</v>
      </c>
      <c r="F8" s="192">
        <v>45</v>
      </c>
      <c r="G8" s="193">
        <v>1</v>
      </c>
    </row>
    <row r="9" spans="1:7" x14ac:dyDescent="0.3">
      <c r="A9" s="188" t="s">
        <v>488</v>
      </c>
      <c r="B9" s="189">
        <v>14</v>
      </c>
      <c r="C9" s="190">
        <v>65</v>
      </c>
      <c r="D9" s="191">
        <v>99</v>
      </c>
      <c r="E9" s="192">
        <v>14</v>
      </c>
      <c r="F9" s="192">
        <v>65</v>
      </c>
      <c r="G9" s="193">
        <v>1</v>
      </c>
    </row>
    <row r="10" spans="1:7" x14ac:dyDescent="0.3">
      <c r="A10" s="188" t="s">
        <v>489</v>
      </c>
      <c r="B10" s="189">
        <v>9</v>
      </c>
      <c r="C10" s="190">
        <v>52</v>
      </c>
      <c r="D10" s="191">
        <v>100</v>
      </c>
      <c r="E10" s="192">
        <v>9</v>
      </c>
      <c r="F10" s="192">
        <v>53</v>
      </c>
      <c r="G10" s="193">
        <v>1</v>
      </c>
    </row>
    <row r="11" spans="1:7" x14ac:dyDescent="0.3">
      <c r="A11" s="188" t="s">
        <v>490</v>
      </c>
      <c r="B11" s="189">
        <v>4</v>
      </c>
      <c r="C11" s="190">
        <v>25</v>
      </c>
      <c r="D11" s="191">
        <v>100</v>
      </c>
      <c r="E11" s="192">
        <v>4</v>
      </c>
      <c r="F11" s="192">
        <v>25</v>
      </c>
      <c r="G11" s="193">
        <v>0.97</v>
      </c>
    </row>
    <row r="12" spans="1:7" x14ac:dyDescent="0.3">
      <c r="A12" s="188" t="s">
        <v>491</v>
      </c>
      <c r="B12" s="189">
        <v>12</v>
      </c>
      <c r="C12" s="190">
        <v>75</v>
      </c>
      <c r="D12" s="191">
        <v>100</v>
      </c>
      <c r="E12" s="192">
        <v>12</v>
      </c>
      <c r="F12" s="192">
        <v>71</v>
      </c>
      <c r="G12" s="193">
        <v>0.99</v>
      </c>
    </row>
    <row r="13" spans="1:7" x14ac:dyDescent="0.3">
      <c r="A13" s="188" t="s">
        <v>492</v>
      </c>
      <c r="B13" s="189">
        <v>6</v>
      </c>
      <c r="C13" s="190">
        <v>41</v>
      </c>
      <c r="D13" s="191">
        <v>100</v>
      </c>
      <c r="E13" s="192">
        <v>6</v>
      </c>
      <c r="F13" s="192">
        <v>39</v>
      </c>
      <c r="G13" s="193">
        <v>0.99</v>
      </c>
    </row>
    <row r="14" spans="1:7" x14ac:dyDescent="0.3">
      <c r="A14" s="188" t="s">
        <v>493</v>
      </c>
      <c r="B14" s="189"/>
      <c r="C14" s="190"/>
      <c r="D14" s="191"/>
      <c r="E14" s="192">
        <v>1</v>
      </c>
      <c r="F14" s="192">
        <v>7</v>
      </c>
      <c r="G14" s="193">
        <v>0.86</v>
      </c>
    </row>
    <row r="15" spans="1:7" x14ac:dyDescent="0.3">
      <c r="A15" s="188" t="s">
        <v>494</v>
      </c>
      <c r="B15" s="189">
        <v>3</v>
      </c>
      <c r="C15" s="190">
        <v>23</v>
      </c>
      <c r="D15" s="191">
        <v>100</v>
      </c>
      <c r="E15" s="192">
        <v>3</v>
      </c>
      <c r="F15" s="192">
        <v>15</v>
      </c>
      <c r="G15" s="193">
        <v>1</v>
      </c>
    </row>
    <row r="16" spans="1:7" x14ac:dyDescent="0.3">
      <c r="A16" s="188" t="s">
        <v>495</v>
      </c>
      <c r="B16" s="189">
        <v>14</v>
      </c>
      <c r="C16" s="190">
        <v>85</v>
      </c>
      <c r="D16" s="191">
        <v>98</v>
      </c>
      <c r="E16" s="192">
        <v>14</v>
      </c>
      <c r="F16" s="192">
        <v>22</v>
      </c>
      <c r="G16" s="193">
        <v>0.98</v>
      </c>
    </row>
    <row r="17" spans="1:7" x14ac:dyDescent="0.3">
      <c r="A17" s="188" t="s">
        <v>496</v>
      </c>
      <c r="B17" s="189">
        <v>5</v>
      </c>
      <c r="C17" s="190">
        <v>27</v>
      </c>
      <c r="D17" s="191">
        <v>100</v>
      </c>
      <c r="E17" s="192">
        <v>5</v>
      </c>
      <c r="F17" s="192">
        <v>82</v>
      </c>
      <c r="G17" s="193">
        <v>0.99</v>
      </c>
    </row>
    <row r="18" spans="1:7" x14ac:dyDescent="0.3">
      <c r="A18" s="188" t="s">
        <v>497</v>
      </c>
      <c r="B18" s="189">
        <v>7</v>
      </c>
      <c r="C18" s="190">
        <v>53</v>
      </c>
      <c r="D18" s="191">
        <v>97</v>
      </c>
      <c r="E18" s="192">
        <v>7</v>
      </c>
      <c r="F18" s="192">
        <v>28</v>
      </c>
      <c r="G18" s="193">
        <v>0.92</v>
      </c>
    </row>
    <row r="19" spans="1:7" x14ac:dyDescent="0.3">
      <c r="A19" s="188" t="s">
        <v>498</v>
      </c>
      <c r="B19" s="189">
        <v>3</v>
      </c>
      <c r="C19" s="190">
        <v>25</v>
      </c>
      <c r="D19" s="191">
        <v>82</v>
      </c>
      <c r="E19" s="192">
        <v>3</v>
      </c>
      <c r="F19" s="192">
        <v>50</v>
      </c>
      <c r="G19" s="193">
        <v>0.93</v>
      </c>
    </row>
    <row r="20" spans="1:7" x14ac:dyDescent="0.3">
      <c r="A20" s="188" t="s">
        <v>499</v>
      </c>
      <c r="B20" s="189">
        <v>17</v>
      </c>
      <c r="C20" s="190">
        <v>99</v>
      </c>
      <c r="D20" s="191">
        <v>97</v>
      </c>
      <c r="E20" s="192">
        <v>17</v>
      </c>
      <c r="F20" s="192">
        <v>22</v>
      </c>
      <c r="G20" s="193">
        <v>0.95</v>
      </c>
    </row>
    <row r="21" spans="1:7" x14ac:dyDescent="0.3">
      <c r="A21" s="188" t="s">
        <v>500</v>
      </c>
      <c r="B21" s="189">
        <v>2</v>
      </c>
      <c r="C21" s="190">
        <v>11</v>
      </c>
      <c r="D21" s="191">
        <v>100</v>
      </c>
      <c r="E21" s="192">
        <v>2</v>
      </c>
      <c r="F21" s="192">
        <v>94</v>
      </c>
      <c r="G21" s="193">
        <v>1</v>
      </c>
    </row>
    <row r="22" spans="1:7" x14ac:dyDescent="0.3">
      <c r="A22" s="188" t="s">
        <v>501</v>
      </c>
      <c r="B22" s="189">
        <v>21</v>
      </c>
      <c r="C22" s="190">
        <v>147</v>
      </c>
      <c r="D22" s="191">
        <v>99</v>
      </c>
      <c r="E22" s="192">
        <v>21</v>
      </c>
      <c r="F22" s="192">
        <v>12</v>
      </c>
      <c r="G22" s="193">
        <v>0.98</v>
      </c>
    </row>
    <row r="23" spans="1:7" x14ac:dyDescent="0.3">
      <c r="A23" s="188" t="s">
        <v>502</v>
      </c>
      <c r="B23" s="189">
        <v>3</v>
      </c>
      <c r="C23" s="190">
        <v>17</v>
      </c>
      <c r="D23" s="191">
        <v>100</v>
      </c>
      <c r="E23" s="192">
        <v>3</v>
      </c>
      <c r="F23" s="192">
        <v>149</v>
      </c>
      <c r="G23" s="193">
        <v>0.93</v>
      </c>
    </row>
    <row r="24" spans="1:7" x14ac:dyDescent="0.3">
      <c r="A24" s="188" t="s">
        <v>503</v>
      </c>
      <c r="B24" s="189">
        <v>11</v>
      </c>
      <c r="C24" s="190">
        <v>62</v>
      </c>
      <c r="D24" s="191">
        <v>99</v>
      </c>
      <c r="E24" s="192">
        <v>11</v>
      </c>
      <c r="F24" s="192">
        <v>62</v>
      </c>
      <c r="G24" s="193">
        <v>0.95</v>
      </c>
    </row>
    <row r="25" spans="1:7" x14ac:dyDescent="0.3">
      <c r="A25" s="188" t="s">
        <v>504</v>
      </c>
      <c r="B25" s="189">
        <v>2</v>
      </c>
      <c r="C25" s="190">
        <v>11</v>
      </c>
      <c r="D25" s="191">
        <v>98</v>
      </c>
      <c r="E25" s="192">
        <v>2</v>
      </c>
      <c r="F25" s="192">
        <v>11</v>
      </c>
      <c r="G25" s="193">
        <v>0.9</v>
      </c>
    </row>
    <row r="26" spans="1:7" x14ac:dyDescent="0.3">
      <c r="A26" s="188" t="s">
        <v>505</v>
      </c>
      <c r="B26" s="189">
        <v>1</v>
      </c>
      <c r="C26" s="190">
        <v>7</v>
      </c>
      <c r="D26" s="191">
        <v>100</v>
      </c>
      <c r="E26" s="192">
        <v>1</v>
      </c>
      <c r="F26" s="192">
        <v>7</v>
      </c>
      <c r="G26" s="193">
        <v>1</v>
      </c>
    </row>
    <row r="27" spans="1:7" x14ac:dyDescent="0.3">
      <c r="A27" s="188" t="s">
        <v>506</v>
      </c>
      <c r="B27" s="189">
        <v>1</v>
      </c>
      <c r="C27" s="190">
        <v>3</v>
      </c>
      <c r="D27" s="191">
        <v>100</v>
      </c>
      <c r="E27" s="190">
        <v>1</v>
      </c>
      <c r="F27" s="190">
        <v>3</v>
      </c>
      <c r="G27" s="194">
        <v>1</v>
      </c>
    </row>
    <row r="28" spans="1:7" x14ac:dyDescent="0.3">
      <c r="A28" s="195" t="s">
        <v>507</v>
      </c>
      <c r="B28" s="196">
        <v>158</v>
      </c>
      <c r="C28" s="197">
        <v>970</v>
      </c>
      <c r="D28" s="2">
        <v>98</v>
      </c>
      <c r="E28" s="197">
        <v>158</v>
      </c>
      <c r="F28" s="197">
        <v>954</v>
      </c>
      <c r="G28" s="197">
        <v>97</v>
      </c>
    </row>
    <row r="29" spans="1:7" x14ac:dyDescent="0.3">
      <c r="A29" s="415" t="s">
        <v>131</v>
      </c>
      <c r="B29" s="415"/>
      <c r="C29" s="415"/>
      <c r="D29" s="415"/>
      <c r="E29" s="415"/>
      <c r="F29" s="415"/>
      <c r="G29" s="415"/>
    </row>
  </sheetData>
  <mergeCells count="4">
    <mergeCell ref="A3:A4"/>
    <mergeCell ref="B3:D3"/>
    <mergeCell ref="E3:G3"/>
    <mergeCell ref="A29:G2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heetViews>
  <sheetFormatPr baseColWidth="10" defaultColWidth="11.44140625" defaultRowHeight="13.8" x14ac:dyDescent="0.3"/>
  <cols>
    <col min="1" max="2" width="11.44140625" style="6"/>
    <col min="3" max="3" width="14.88671875" style="6" customWidth="1"/>
    <col min="4" max="4" width="14.33203125" style="6" customWidth="1"/>
    <col min="5" max="5" width="16" style="6" customWidth="1"/>
    <col min="6" max="8" width="11.44140625" style="6"/>
    <col min="9" max="9" width="13.88671875" style="6" customWidth="1"/>
    <col min="10" max="10" width="18.88671875" style="6" customWidth="1"/>
    <col min="11" max="16384" width="11.44140625" style="6"/>
  </cols>
  <sheetData>
    <row r="1" spans="1:10" x14ac:dyDescent="0.3">
      <c r="A1" s="158" t="s">
        <v>696</v>
      </c>
    </row>
    <row r="2" spans="1:10" x14ac:dyDescent="0.3">
      <c r="A2" s="158" t="s">
        <v>697</v>
      </c>
    </row>
    <row r="4" spans="1:10" x14ac:dyDescent="0.3">
      <c r="A4" s="422" t="s">
        <v>698</v>
      </c>
      <c r="B4" s="422" t="s">
        <v>699</v>
      </c>
      <c r="C4" s="422"/>
      <c r="D4" s="422"/>
      <c r="E4" s="422" t="s">
        <v>703</v>
      </c>
      <c r="F4" s="422" t="s">
        <v>704</v>
      </c>
      <c r="G4" s="422" t="s">
        <v>512</v>
      </c>
      <c r="H4" s="422" t="s">
        <v>705</v>
      </c>
      <c r="I4" s="422"/>
      <c r="J4" s="422" t="s">
        <v>708</v>
      </c>
    </row>
    <row r="5" spans="1:10" ht="27.6" x14ac:dyDescent="0.3">
      <c r="A5" s="422"/>
      <c r="B5" s="198" t="s">
        <v>700</v>
      </c>
      <c r="C5" s="198" t="s">
        <v>701</v>
      </c>
      <c r="D5" s="198" t="s">
        <v>702</v>
      </c>
      <c r="E5" s="422"/>
      <c r="F5" s="422"/>
      <c r="G5" s="422"/>
      <c r="H5" s="198" t="s">
        <v>706</v>
      </c>
      <c r="I5" s="198" t="s">
        <v>707</v>
      </c>
      <c r="J5" s="422"/>
    </row>
    <row r="6" spans="1:10" x14ac:dyDescent="0.3">
      <c r="A6" s="199">
        <v>1999</v>
      </c>
      <c r="B6" s="200">
        <v>1</v>
      </c>
      <c r="C6" s="200">
        <v>0</v>
      </c>
      <c r="D6" s="200">
        <v>0</v>
      </c>
      <c r="E6" s="201" t="s">
        <v>48</v>
      </c>
      <c r="F6" s="202">
        <v>15</v>
      </c>
      <c r="G6" s="203" t="s">
        <v>48</v>
      </c>
      <c r="H6" s="202">
        <v>15</v>
      </c>
      <c r="I6" s="203" t="s">
        <v>48</v>
      </c>
      <c r="J6" s="204">
        <v>49</v>
      </c>
    </row>
    <row r="7" spans="1:10" x14ac:dyDescent="0.3">
      <c r="A7" s="205">
        <v>2000</v>
      </c>
      <c r="B7" s="206">
        <v>1</v>
      </c>
      <c r="C7" s="206">
        <v>0</v>
      </c>
      <c r="D7" s="206">
        <v>0</v>
      </c>
      <c r="E7" s="207" t="s">
        <v>48</v>
      </c>
      <c r="F7" s="208">
        <v>18</v>
      </c>
      <c r="G7" s="207" t="s">
        <v>48</v>
      </c>
      <c r="H7" s="208">
        <v>18</v>
      </c>
      <c r="I7" s="207" t="s">
        <v>48</v>
      </c>
      <c r="J7" s="209">
        <v>147</v>
      </c>
    </row>
    <row r="8" spans="1:10" x14ac:dyDescent="0.3">
      <c r="A8" s="205">
        <v>2001</v>
      </c>
      <c r="B8" s="206">
        <v>0.93500000000000005</v>
      </c>
      <c r="C8" s="206">
        <v>0</v>
      </c>
      <c r="D8" s="206">
        <v>0</v>
      </c>
      <c r="E8" s="206">
        <v>6.5000000000000002E-2</v>
      </c>
      <c r="F8" s="208">
        <v>22</v>
      </c>
      <c r="G8" s="207" t="s">
        <v>48</v>
      </c>
      <c r="H8" s="208">
        <v>22</v>
      </c>
      <c r="I8" s="207" t="s">
        <v>48</v>
      </c>
      <c r="J8" s="209">
        <v>520</v>
      </c>
    </row>
    <row r="9" spans="1:10" x14ac:dyDescent="0.3">
      <c r="A9" s="205">
        <v>2002</v>
      </c>
      <c r="B9" s="206">
        <v>1</v>
      </c>
      <c r="C9" s="206">
        <v>0</v>
      </c>
      <c r="D9" s="206">
        <v>0</v>
      </c>
      <c r="E9" s="207" t="s">
        <v>48</v>
      </c>
      <c r="F9" s="208">
        <v>18</v>
      </c>
      <c r="G9" s="208">
        <v>6</v>
      </c>
      <c r="H9" s="208">
        <v>18</v>
      </c>
      <c r="I9" s="208">
        <v>6</v>
      </c>
      <c r="J9" s="209">
        <v>565</v>
      </c>
    </row>
    <row r="10" spans="1:10" x14ac:dyDescent="0.3">
      <c r="A10" s="205">
        <v>2003</v>
      </c>
      <c r="B10" s="206">
        <v>0.996</v>
      </c>
      <c r="C10" s="206">
        <v>0</v>
      </c>
      <c r="D10" s="206">
        <v>0</v>
      </c>
      <c r="E10" s="206">
        <v>4.0000000000000001E-3</v>
      </c>
      <c r="F10" s="208">
        <v>14</v>
      </c>
      <c r="G10" s="208">
        <v>2</v>
      </c>
      <c r="H10" s="208">
        <v>14</v>
      </c>
      <c r="I10" s="208">
        <v>2</v>
      </c>
      <c r="J10" s="209">
        <v>475</v>
      </c>
    </row>
    <row r="11" spans="1:10" x14ac:dyDescent="0.3">
      <c r="A11" s="205">
        <v>2004</v>
      </c>
      <c r="B11" s="206">
        <v>0.998</v>
      </c>
      <c r="C11" s="206">
        <v>0</v>
      </c>
      <c r="D11" s="206">
        <v>0</v>
      </c>
      <c r="E11" s="207" t="s">
        <v>48</v>
      </c>
      <c r="F11" s="208">
        <v>22</v>
      </c>
      <c r="G11" s="208">
        <v>4</v>
      </c>
      <c r="H11" s="208">
        <v>22</v>
      </c>
      <c r="I11" s="208">
        <v>4</v>
      </c>
      <c r="J11" s="209">
        <v>493</v>
      </c>
    </row>
    <row r="12" spans="1:10" x14ac:dyDescent="0.3">
      <c r="A12" s="205">
        <v>2005</v>
      </c>
      <c r="B12" s="206">
        <v>1</v>
      </c>
      <c r="C12" s="206">
        <v>0</v>
      </c>
      <c r="D12" s="206">
        <v>0</v>
      </c>
      <c r="E12" s="207" t="s">
        <v>48</v>
      </c>
      <c r="F12" s="208">
        <v>24</v>
      </c>
      <c r="G12" s="208">
        <v>6</v>
      </c>
      <c r="H12" s="208">
        <v>24</v>
      </c>
      <c r="I12" s="208">
        <v>6</v>
      </c>
      <c r="J12" s="209">
        <v>744</v>
      </c>
    </row>
    <row r="13" spans="1:10" x14ac:dyDescent="0.3">
      <c r="A13" s="205">
        <v>2006</v>
      </c>
      <c r="B13" s="206">
        <v>1</v>
      </c>
      <c r="C13" s="206">
        <v>0</v>
      </c>
      <c r="D13" s="206">
        <v>0</v>
      </c>
      <c r="E13" s="207" t="s">
        <v>48</v>
      </c>
      <c r="F13" s="208">
        <v>17</v>
      </c>
      <c r="G13" s="208">
        <v>2</v>
      </c>
      <c r="H13" s="208">
        <v>17</v>
      </c>
      <c r="I13" s="208">
        <v>2</v>
      </c>
      <c r="J13" s="209">
        <v>435</v>
      </c>
    </row>
    <row r="14" spans="1:10" x14ac:dyDescent="0.3">
      <c r="A14" s="205">
        <v>2007</v>
      </c>
      <c r="B14" s="206">
        <v>1</v>
      </c>
      <c r="C14" s="206">
        <v>0</v>
      </c>
      <c r="D14" s="206">
        <v>0</v>
      </c>
      <c r="E14" s="207" t="s">
        <v>48</v>
      </c>
      <c r="F14" s="208">
        <v>24</v>
      </c>
      <c r="G14" s="208">
        <v>5</v>
      </c>
      <c r="H14" s="208">
        <v>24</v>
      </c>
      <c r="I14" s="208">
        <v>5</v>
      </c>
      <c r="J14" s="209">
        <v>521</v>
      </c>
    </row>
    <row r="15" spans="1:10" x14ac:dyDescent="0.3">
      <c r="A15" s="205">
        <v>2008</v>
      </c>
      <c r="B15" s="206">
        <v>0.98499999999999999</v>
      </c>
      <c r="C15" s="206">
        <v>7.0000000000000001E-3</v>
      </c>
      <c r="D15" s="206">
        <v>7.0000000000000001E-3</v>
      </c>
      <c r="E15" s="207" t="s">
        <v>48</v>
      </c>
      <c r="F15" s="208">
        <v>23</v>
      </c>
      <c r="G15" s="208">
        <v>4</v>
      </c>
      <c r="H15" s="208">
        <v>23</v>
      </c>
      <c r="I15" s="208">
        <v>3</v>
      </c>
      <c r="J15" s="209">
        <v>548</v>
      </c>
    </row>
    <row r="16" spans="1:10" x14ac:dyDescent="0.3">
      <c r="A16" s="205">
        <v>2009</v>
      </c>
      <c r="B16" s="206">
        <v>0.98699999999999999</v>
      </c>
      <c r="C16" s="206">
        <v>8.9999999999999993E-3</v>
      </c>
      <c r="D16" s="206">
        <v>3.0000000000000001E-3</v>
      </c>
      <c r="E16" s="207" t="s">
        <v>48</v>
      </c>
      <c r="F16" s="208">
        <v>24</v>
      </c>
      <c r="G16" s="208">
        <v>4</v>
      </c>
      <c r="H16" s="208">
        <v>23</v>
      </c>
      <c r="I16" s="208">
        <v>4</v>
      </c>
      <c r="J16" s="209">
        <v>316</v>
      </c>
    </row>
    <row r="17" spans="1:10" x14ac:dyDescent="0.3">
      <c r="A17" s="205">
        <v>2010</v>
      </c>
      <c r="B17" s="206">
        <v>0.93300000000000005</v>
      </c>
      <c r="C17" s="206">
        <v>3.6999999999999998E-2</v>
      </c>
      <c r="D17" s="206">
        <v>0.03</v>
      </c>
      <c r="E17" s="207" t="s">
        <v>48</v>
      </c>
      <c r="F17" s="208">
        <v>14</v>
      </c>
      <c r="G17" s="208">
        <v>3</v>
      </c>
      <c r="H17" s="208">
        <v>12</v>
      </c>
      <c r="I17" s="208">
        <v>3</v>
      </c>
      <c r="J17" s="209">
        <v>164</v>
      </c>
    </row>
    <row r="18" spans="1:10" x14ac:dyDescent="0.3">
      <c r="A18" s="205">
        <v>2011</v>
      </c>
      <c r="B18" s="206">
        <v>1</v>
      </c>
      <c r="C18" s="206">
        <v>0</v>
      </c>
      <c r="D18" s="206">
        <v>0</v>
      </c>
      <c r="E18" s="207" t="s">
        <v>48</v>
      </c>
      <c r="F18" s="208">
        <v>11</v>
      </c>
      <c r="G18" s="208">
        <v>2</v>
      </c>
      <c r="H18" s="208">
        <v>10</v>
      </c>
      <c r="I18" s="208">
        <v>2</v>
      </c>
      <c r="J18" s="209">
        <v>82</v>
      </c>
    </row>
    <row r="19" spans="1:10" x14ac:dyDescent="0.3">
      <c r="A19" s="205">
        <v>2012</v>
      </c>
      <c r="B19" s="206">
        <v>0.95199999999999996</v>
      </c>
      <c r="C19" s="206">
        <v>2.4E-2</v>
      </c>
      <c r="D19" s="206">
        <v>2.4E-2</v>
      </c>
      <c r="E19" s="207" t="s">
        <v>48</v>
      </c>
      <c r="F19" s="208">
        <v>8</v>
      </c>
      <c r="G19" s="207" t="s">
        <v>48</v>
      </c>
      <c r="H19" s="208">
        <v>7</v>
      </c>
      <c r="I19" s="207" t="s">
        <v>48</v>
      </c>
      <c r="J19" s="209">
        <v>42</v>
      </c>
    </row>
    <row r="20" spans="1:10" x14ac:dyDescent="0.3">
      <c r="A20" s="205">
        <v>2013</v>
      </c>
      <c r="B20" s="206">
        <v>0.83299999999999996</v>
      </c>
      <c r="C20" s="206">
        <v>8.3000000000000004E-2</v>
      </c>
      <c r="D20" s="206">
        <v>8.3000000000000004E-2</v>
      </c>
      <c r="E20" s="207" t="s">
        <v>48</v>
      </c>
      <c r="F20" s="208">
        <v>8</v>
      </c>
      <c r="G20" s="208">
        <v>2</v>
      </c>
      <c r="H20" s="208">
        <v>5</v>
      </c>
      <c r="I20" s="207" t="s">
        <v>48</v>
      </c>
      <c r="J20" s="209">
        <v>96</v>
      </c>
    </row>
    <row r="21" spans="1:10" x14ac:dyDescent="0.3">
      <c r="A21" s="205">
        <v>2014</v>
      </c>
      <c r="B21" s="206">
        <v>0.95799999999999996</v>
      </c>
      <c r="C21" s="206">
        <v>4.2000000000000003E-2</v>
      </c>
      <c r="D21" s="206">
        <v>0</v>
      </c>
      <c r="E21" s="207" t="s">
        <v>48</v>
      </c>
      <c r="F21" s="208">
        <v>6</v>
      </c>
      <c r="G21" s="207" t="s">
        <v>48</v>
      </c>
      <c r="H21" s="208">
        <v>1</v>
      </c>
      <c r="I21" s="207" t="s">
        <v>48</v>
      </c>
      <c r="J21" s="209">
        <v>48</v>
      </c>
    </row>
    <row r="22" spans="1:10" x14ac:dyDescent="0.3">
      <c r="A22" s="205">
        <v>2015</v>
      </c>
      <c r="B22" s="206">
        <v>0.71599999999999997</v>
      </c>
      <c r="C22" s="206">
        <v>0.193</v>
      </c>
      <c r="D22" s="206">
        <v>9.1999999999999998E-2</v>
      </c>
      <c r="E22" s="207" t="s">
        <v>48</v>
      </c>
      <c r="F22" s="208">
        <v>14</v>
      </c>
      <c r="G22" s="207" t="s">
        <v>48</v>
      </c>
      <c r="H22" s="208">
        <v>4</v>
      </c>
      <c r="I22" s="207" t="s">
        <v>48</v>
      </c>
      <c r="J22" s="209">
        <v>109</v>
      </c>
    </row>
    <row r="23" spans="1:10" x14ac:dyDescent="0.3">
      <c r="A23" s="205">
        <v>2016</v>
      </c>
      <c r="B23" s="206">
        <v>0.47599999999999998</v>
      </c>
      <c r="C23" s="206">
        <v>0.30499999999999999</v>
      </c>
      <c r="D23" s="206">
        <v>0.219</v>
      </c>
      <c r="E23" s="207" t="s">
        <v>48</v>
      </c>
      <c r="F23" s="208">
        <v>15</v>
      </c>
      <c r="G23" s="207" t="s">
        <v>48</v>
      </c>
      <c r="H23" s="207" t="s">
        <v>48</v>
      </c>
      <c r="I23" s="207" t="s">
        <v>48</v>
      </c>
      <c r="J23" s="209">
        <v>105</v>
      </c>
    </row>
    <row r="24" spans="1:10" x14ac:dyDescent="0.3">
      <c r="A24" s="210">
        <v>2017</v>
      </c>
      <c r="B24" s="211">
        <v>0.25</v>
      </c>
      <c r="C24" s="211">
        <v>0.125</v>
      </c>
      <c r="D24" s="211">
        <v>0.625</v>
      </c>
      <c r="E24" s="212" t="s">
        <v>48</v>
      </c>
      <c r="F24" s="213">
        <v>4</v>
      </c>
      <c r="G24" s="212" t="s">
        <v>48</v>
      </c>
      <c r="H24" s="212" t="s">
        <v>48</v>
      </c>
      <c r="I24" s="212" t="s">
        <v>48</v>
      </c>
      <c r="J24" s="214">
        <v>8</v>
      </c>
    </row>
    <row r="25" spans="1:10" x14ac:dyDescent="0.3">
      <c r="A25" s="215" t="s">
        <v>507</v>
      </c>
      <c r="B25" s="216">
        <v>0.96899999999999997</v>
      </c>
      <c r="C25" s="216">
        <v>1.4E-2</v>
      </c>
      <c r="D25" s="216">
        <v>0.01</v>
      </c>
      <c r="E25" s="216">
        <v>7.0000000000000001E-3</v>
      </c>
      <c r="F25" s="217">
        <v>301</v>
      </c>
      <c r="G25" s="217">
        <v>40</v>
      </c>
      <c r="H25" s="217">
        <v>259</v>
      </c>
      <c r="I25" s="217">
        <v>37</v>
      </c>
      <c r="J25" s="218">
        <v>5467</v>
      </c>
    </row>
    <row r="26" spans="1:10" x14ac:dyDescent="0.3">
      <c r="A26" s="6" t="s">
        <v>709</v>
      </c>
    </row>
    <row r="27" spans="1:10" x14ac:dyDescent="0.3">
      <c r="A27" s="6" t="s">
        <v>710</v>
      </c>
    </row>
    <row r="28" spans="1:10" x14ac:dyDescent="0.3">
      <c r="A28" s="6" t="s">
        <v>711</v>
      </c>
    </row>
    <row r="29" spans="1:10" x14ac:dyDescent="0.3">
      <c r="A29" s="6" t="s">
        <v>131</v>
      </c>
    </row>
  </sheetData>
  <mergeCells count="7">
    <mergeCell ref="A4:A5"/>
    <mergeCell ref="J4:J5"/>
    <mergeCell ref="H4:I4"/>
    <mergeCell ref="G4:G5"/>
    <mergeCell ref="F4:F5"/>
    <mergeCell ref="E4:E5"/>
    <mergeCell ref="B4:D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zoomScale="90" zoomScaleNormal="90" workbookViewId="0"/>
  </sheetViews>
  <sheetFormatPr baseColWidth="10" defaultColWidth="11.44140625" defaultRowHeight="13.8" x14ac:dyDescent="0.3"/>
  <cols>
    <col min="1" max="1" width="46.88671875" style="126" customWidth="1"/>
    <col min="2" max="2" width="11.44140625" style="126"/>
    <col min="3" max="3" width="13.109375" style="126" customWidth="1"/>
    <col min="4" max="4" width="11.44140625" style="126"/>
    <col min="5" max="5" width="15.6640625" style="126" customWidth="1"/>
    <col min="6" max="6" width="18.33203125" style="126" customWidth="1"/>
    <col min="7" max="7" width="11.44140625" style="126"/>
    <col min="8" max="8" width="13.109375" style="126" customWidth="1"/>
    <col min="9" max="16384" width="11.44140625" style="126"/>
  </cols>
  <sheetData>
    <row r="1" spans="1:8" x14ac:dyDescent="0.3">
      <c r="A1" s="346" t="s">
        <v>712</v>
      </c>
    </row>
    <row r="2" spans="1:8" x14ac:dyDescent="0.3">
      <c r="A2" s="346" t="s">
        <v>713</v>
      </c>
    </row>
    <row r="4" spans="1:8" x14ac:dyDescent="0.3">
      <c r="A4" s="347" t="s">
        <v>714</v>
      </c>
      <c r="B4" s="426" t="s">
        <v>699</v>
      </c>
      <c r="C4" s="426"/>
      <c r="D4" s="426"/>
      <c r="E4" s="424" t="s">
        <v>703</v>
      </c>
      <c r="F4" s="424" t="s">
        <v>715</v>
      </c>
      <c r="G4" s="424" t="s">
        <v>704</v>
      </c>
      <c r="H4" s="424" t="s">
        <v>512</v>
      </c>
    </row>
    <row r="5" spans="1:8" ht="27.6" x14ac:dyDescent="0.3">
      <c r="A5" s="348" t="s">
        <v>480</v>
      </c>
      <c r="B5" s="348" t="s">
        <v>700</v>
      </c>
      <c r="C5" s="349" t="s">
        <v>701</v>
      </c>
      <c r="D5" s="349" t="s">
        <v>702</v>
      </c>
      <c r="E5" s="425"/>
      <c r="F5" s="425"/>
      <c r="G5" s="425"/>
      <c r="H5" s="425"/>
    </row>
    <row r="6" spans="1:8" x14ac:dyDescent="0.3">
      <c r="A6" s="188" t="s">
        <v>484</v>
      </c>
      <c r="B6" s="350">
        <v>0.997</v>
      </c>
      <c r="C6" s="350">
        <v>2E-3</v>
      </c>
      <c r="D6" s="350">
        <v>2E-3</v>
      </c>
      <c r="E6" s="351" t="s">
        <v>48</v>
      </c>
      <c r="F6" s="352">
        <v>653</v>
      </c>
      <c r="G6" s="352">
        <v>24</v>
      </c>
      <c r="H6" s="352">
        <v>12</v>
      </c>
    </row>
    <row r="7" spans="1:8" x14ac:dyDescent="0.3">
      <c r="A7" s="188" t="s">
        <v>486</v>
      </c>
      <c r="B7" s="350">
        <v>1</v>
      </c>
      <c r="C7" s="350">
        <v>0</v>
      </c>
      <c r="D7" s="350">
        <v>0</v>
      </c>
      <c r="E7" s="351" t="s">
        <v>48</v>
      </c>
      <c r="F7" s="352">
        <v>106</v>
      </c>
      <c r="G7" s="352">
        <v>1</v>
      </c>
      <c r="H7" s="352">
        <v>4</v>
      </c>
    </row>
    <row r="8" spans="1:8" x14ac:dyDescent="0.3">
      <c r="A8" s="188" t="s">
        <v>488</v>
      </c>
      <c r="B8" s="350">
        <v>0.97399999999999998</v>
      </c>
      <c r="C8" s="350">
        <v>1.4999999999999999E-2</v>
      </c>
      <c r="D8" s="350">
        <v>0.01</v>
      </c>
      <c r="E8" s="351" t="s">
        <v>48</v>
      </c>
      <c r="F8" s="352">
        <v>389</v>
      </c>
      <c r="G8" s="352">
        <v>29</v>
      </c>
      <c r="H8" s="352">
        <v>4</v>
      </c>
    </row>
    <row r="9" spans="1:8" x14ac:dyDescent="0.3">
      <c r="A9" s="188" t="s">
        <v>489</v>
      </c>
      <c r="B9" s="350">
        <v>0.97299999999999998</v>
      </c>
      <c r="C9" s="350">
        <v>1.7999999999999999E-2</v>
      </c>
      <c r="D9" s="350">
        <v>8.9999999999999993E-3</v>
      </c>
      <c r="E9" s="351" t="s">
        <v>48</v>
      </c>
      <c r="F9" s="352">
        <v>1039</v>
      </c>
      <c r="G9" s="352">
        <v>59</v>
      </c>
      <c r="H9" s="352">
        <v>3</v>
      </c>
    </row>
    <row r="10" spans="1:8" x14ac:dyDescent="0.3">
      <c r="A10" s="188" t="s">
        <v>496</v>
      </c>
      <c r="B10" s="350">
        <v>0.995</v>
      </c>
      <c r="C10" s="350">
        <v>5.0000000000000001E-3</v>
      </c>
      <c r="D10" s="350">
        <v>0</v>
      </c>
      <c r="E10" s="351" t="s">
        <v>48</v>
      </c>
      <c r="F10" s="352">
        <v>182</v>
      </c>
      <c r="G10" s="352">
        <v>12</v>
      </c>
      <c r="H10" s="351" t="s">
        <v>48</v>
      </c>
    </row>
    <row r="11" spans="1:8" x14ac:dyDescent="0.3">
      <c r="A11" s="188" t="s">
        <v>491</v>
      </c>
      <c r="B11" s="350">
        <v>0.98499999999999999</v>
      </c>
      <c r="C11" s="350">
        <v>8.0000000000000002E-3</v>
      </c>
      <c r="D11" s="350">
        <v>8.0000000000000002E-3</v>
      </c>
      <c r="E11" s="351" t="s">
        <v>48</v>
      </c>
      <c r="F11" s="352">
        <v>132</v>
      </c>
      <c r="G11" s="352">
        <v>4</v>
      </c>
      <c r="H11" s="352">
        <v>3</v>
      </c>
    </row>
    <row r="12" spans="1:8" x14ac:dyDescent="0.3">
      <c r="A12" s="188" t="s">
        <v>501</v>
      </c>
      <c r="B12" s="350">
        <v>0.99099999999999999</v>
      </c>
      <c r="C12" s="350">
        <v>5.0000000000000001E-3</v>
      </c>
      <c r="D12" s="350">
        <v>0</v>
      </c>
      <c r="E12" s="350">
        <v>5.0000000000000001E-3</v>
      </c>
      <c r="F12" s="352">
        <v>430</v>
      </c>
      <c r="G12" s="352">
        <v>31</v>
      </c>
      <c r="H12" s="351" t="s">
        <v>48</v>
      </c>
    </row>
    <row r="13" spans="1:8" x14ac:dyDescent="0.3">
      <c r="A13" s="188" t="s">
        <v>492</v>
      </c>
      <c r="B13" s="350">
        <v>0.97599999999999998</v>
      </c>
      <c r="C13" s="350">
        <v>2.4E-2</v>
      </c>
      <c r="D13" s="350">
        <v>0</v>
      </c>
      <c r="E13" s="351" t="s">
        <v>48</v>
      </c>
      <c r="F13" s="352">
        <v>287</v>
      </c>
      <c r="G13" s="352">
        <v>12</v>
      </c>
      <c r="H13" s="352">
        <v>1</v>
      </c>
    </row>
    <row r="14" spans="1:8" x14ac:dyDescent="0.3">
      <c r="A14" s="188" t="s">
        <v>487</v>
      </c>
      <c r="B14" s="350">
        <v>0.96799999999999997</v>
      </c>
      <c r="C14" s="350">
        <v>1.7999999999999999E-2</v>
      </c>
      <c r="D14" s="350">
        <v>8.9999999999999993E-3</v>
      </c>
      <c r="E14" s="350">
        <v>5.0000000000000001E-3</v>
      </c>
      <c r="F14" s="352">
        <v>567</v>
      </c>
      <c r="G14" s="352">
        <v>30</v>
      </c>
      <c r="H14" s="352">
        <v>1</v>
      </c>
    </row>
    <row r="15" spans="1:8" x14ac:dyDescent="0.3">
      <c r="A15" s="188" t="s">
        <v>494</v>
      </c>
      <c r="B15" s="350">
        <v>1</v>
      </c>
      <c r="C15" s="350">
        <v>0</v>
      </c>
      <c r="D15" s="350">
        <v>0</v>
      </c>
      <c r="E15" s="351" t="s">
        <v>48</v>
      </c>
      <c r="F15" s="352">
        <v>49</v>
      </c>
      <c r="G15" s="352">
        <v>2</v>
      </c>
      <c r="H15" s="351" t="s">
        <v>48</v>
      </c>
    </row>
    <row r="16" spans="1:8" x14ac:dyDescent="0.3">
      <c r="A16" s="188" t="s">
        <v>495</v>
      </c>
      <c r="B16" s="350">
        <v>0.89700000000000002</v>
      </c>
      <c r="C16" s="350">
        <v>6.5000000000000002E-2</v>
      </c>
      <c r="D16" s="350">
        <v>3.9E-2</v>
      </c>
      <c r="E16" s="351" t="s">
        <v>48</v>
      </c>
      <c r="F16" s="352">
        <v>155</v>
      </c>
      <c r="G16" s="352">
        <v>11</v>
      </c>
      <c r="H16" s="352">
        <v>1</v>
      </c>
    </row>
    <row r="17" spans="1:10" x14ac:dyDescent="0.3">
      <c r="A17" s="188" t="s">
        <v>497</v>
      </c>
      <c r="B17" s="350">
        <v>0.94399999999999995</v>
      </c>
      <c r="C17" s="350">
        <v>0.01</v>
      </c>
      <c r="D17" s="350">
        <v>4.5999999999999999E-2</v>
      </c>
      <c r="E17" s="351" t="s">
        <v>48</v>
      </c>
      <c r="F17" s="352">
        <v>197</v>
      </c>
      <c r="G17" s="352">
        <v>18</v>
      </c>
      <c r="H17" s="352">
        <v>4</v>
      </c>
    </row>
    <row r="18" spans="1:10" x14ac:dyDescent="0.3">
      <c r="A18" s="188" t="s">
        <v>504</v>
      </c>
      <c r="B18" s="350">
        <v>1</v>
      </c>
      <c r="C18" s="350">
        <v>0</v>
      </c>
      <c r="D18" s="350">
        <v>0</v>
      </c>
      <c r="E18" s="351" t="s">
        <v>48</v>
      </c>
      <c r="F18" s="352">
        <v>34</v>
      </c>
      <c r="G18" s="352">
        <v>6</v>
      </c>
      <c r="H18" s="351" t="s">
        <v>48</v>
      </c>
    </row>
    <row r="19" spans="1:10" x14ac:dyDescent="0.3">
      <c r="A19" s="188" t="s">
        <v>503</v>
      </c>
      <c r="B19" s="350">
        <v>0.91599999999999993</v>
      </c>
      <c r="C19" s="350">
        <v>2.2000000000000002E-2</v>
      </c>
      <c r="D19" s="350">
        <v>3.1E-2</v>
      </c>
      <c r="E19" s="350">
        <v>3.1E-2</v>
      </c>
      <c r="F19" s="352">
        <v>323</v>
      </c>
      <c r="G19" s="352">
        <v>15</v>
      </c>
      <c r="H19" s="352">
        <v>4</v>
      </c>
    </row>
    <row r="20" spans="1:10" x14ac:dyDescent="0.3">
      <c r="A20" s="188" t="s">
        <v>498</v>
      </c>
      <c r="B20" s="350">
        <v>0.98</v>
      </c>
      <c r="C20" s="350">
        <v>0.01</v>
      </c>
      <c r="D20" s="350">
        <v>0.01</v>
      </c>
      <c r="E20" s="351" t="s">
        <v>48</v>
      </c>
      <c r="F20" s="352">
        <v>100</v>
      </c>
      <c r="G20" s="352">
        <v>6</v>
      </c>
      <c r="H20" s="351" t="s">
        <v>48</v>
      </c>
    </row>
    <row r="21" spans="1:10" x14ac:dyDescent="0.3">
      <c r="A21" s="188" t="s">
        <v>499</v>
      </c>
      <c r="B21" s="350">
        <v>0.94899999999999995</v>
      </c>
      <c r="C21" s="350">
        <v>3.5000000000000003E-2</v>
      </c>
      <c r="D21" s="350">
        <v>1.6E-2</v>
      </c>
      <c r="E21" s="351" t="s">
        <v>48</v>
      </c>
      <c r="F21" s="352">
        <v>254</v>
      </c>
      <c r="G21" s="352">
        <v>17</v>
      </c>
      <c r="H21" s="352">
        <v>2</v>
      </c>
    </row>
    <row r="22" spans="1:10" x14ac:dyDescent="0.3">
      <c r="A22" s="188" t="s">
        <v>485</v>
      </c>
      <c r="B22" s="350">
        <v>0.96099999999999997</v>
      </c>
      <c r="C22" s="350">
        <v>0</v>
      </c>
      <c r="D22" s="350">
        <v>3.9E-2</v>
      </c>
      <c r="E22" s="351" t="s">
        <v>48</v>
      </c>
      <c r="F22" s="352">
        <v>51</v>
      </c>
      <c r="G22" s="352">
        <v>3</v>
      </c>
      <c r="H22" s="352">
        <v>1</v>
      </c>
    </row>
    <row r="23" spans="1:10" x14ac:dyDescent="0.3">
      <c r="A23" s="188" t="s">
        <v>490</v>
      </c>
      <c r="B23" s="350">
        <v>1</v>
      </c>
      <c r="C23" s="350">
        <v>0</v>
      </c>
      <c r="D23" s="350">
        <v>0</v>
      </c>
      <c r="E23" s="351" t="s">
        <v>48</v>
      </c>
      <c r="F23" s="352">
        <v>41</v>
      </c>
      <c r="G23" s="352">
        <v>3</v>
      </c>
      <c r="H23" s="351" t="s">
        <v>48</v>
      </c>
    </row>
    <row r="24" spans="1:10" x14ac:dyDescent="0.3">
      <c r="A24" s="188" t="s">
        <v>502</v>
      </c>
      <c r="B24" s="350">
        <v>1</v>
      </c>
      <c r="C24" s="350">
        <v>0</v>
      </c>
      <c r="D24" s="350">
        <v>0</v>
      </c>
      <c r="E24" s="351" t="s">
        <v>48</v>
      </c>
      <c r="F24" s="352">
        <v>118</v>
      </c>
      <c r="G24" s="352">
        <v>3</v>
      </c>
      <c r="H24" s="351" t="s">
        <v>48</v>
      </c>
    </row>
    <row r="25" spans="1:10" x14ac:dyDescent="0.3">
      <c r="A25" s="188" t="s">
        <v>493</v>
      </c>
      <c r="B25" s="350">
        <v>0.99</v>
      </c>
      <c r="C25" s="350">
        <v>0.01</v>
      </c>
      <c r="D25" s="350">
        <v>0</v>
      </c>
      <c r="E25" s="351" t="s">
        <v>48</v>
      </c>
      <c r="F25" s="352">
        <v>113</v>
      </c>
      <c r="G25" s="352">
        <v>7</v>
      </c>
      <c r="H25" s="351" t="s">
        <v>48</v>
      </c>
    </row>
    <row r="26" spans="1:10" x14ac:dyDescent="0.3">
      <c r="A26" s="188" t="s">
        <v>500</v>
      </c>
      <c r="B26" s="350">
        <v>0.88700000000000001</v>
      </c>
      <c r="C26" s="350">
        <v>4.0000000000000001E-3</v>
      </c>
      <c r="D26" s="350">
        <v>0.02</v>
      </c>
      <c r="E26" s="350">
        <v>8.8999999999999996E-2</v>
      </c>
      <c r="F26" s="352">
        <v>247</v>
      </c>
      <c r="G26" s="352">
        <v>8</v>
      </c>
      <c r="H26" s="351" t="s">
        <v>48</v>
      </c>
    </row>
    <row r="27" spans="1:10" x14ac:dyDescent="0.3">
      <c r="A27" s="353" t="s">
        <v>716</v>
      </c>
      <c r="B27" s="354">
        <v>0.97199999999999998</v>
      </c>
      <c r="C27" s="354">
        <v>1.6E-2</v>
      </c>
      <c r="D27" s="354">
        <v>6.0000000000000001E-3</v>
      </c>
      <c r="E27" s="354">
        <v>7.0000000000000001E-3</v>
      </c>
      <c r="F27" s="355">
        <v>5467</v>
      </c>
      <c r="G27" s="355">
        <v>301</v>
      </c>
      <c r="H27" s="355">
        <v>40</v>
      </c>
    </row>
    <row r="29" spans="1:10" x14ac:dyDescent="0.3">
      <c r="A29" s="423" t="s">
        <v>717</v>
      </c>
      <c r="B29" s="423"/>
      <c r="C29" s="423"/>
      <c r="D29" s="423"/>
      <c r="E29" s="423"/>
      <c r="F29" s="423"/>
      <c r="G29" s="423"/>
      <c r="H29" s="423"/>
      <c r="I29" s="423"/>
      <c r="J29" s="423"/>
    </row>
    <row r="30" spans="1:10" x14ac:dyDescent="0.3">
      <c r="A30" s="126" t="s">
        <v>718</v>
      </c>
    </row>
    <row r="31" spans="1:10" x14ac:dyDescent="0.3">
      <c r="A31" s="188" t="s">
        <v>719</v>
      </c>
    </row>
    <row r="33" spans="1:1" x14ac:dyDescent="0.3">
      <c r="A33" s="188"/>
    </row>
    <row r="34" spans="1:1" x14ac:dyDescent="0.3">
      <c r="A34" s="188"/>
    </row>
  </sheetData>
  <mergeCells count="6">
    <mergeCell ref="A29:J29"/>
    <mergeCell ref="G4:G5"/>
    <mergeCell ref="H4:H5"/>
    <mergeCell ref="F4:F5"/>
    <mergeCell ref="E4:E5"/>
    <mergeCell ref="B4:D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baseColWidth="10" defaultColWidth="11.44140625" defaultRowHeight="13.8" x14ac:dyDescent="0.3"/>
  <cols>
    <col min="1" max="1" width="23.6640625" style="6" customWidth="1"/>
    <col min="2" max="2" width="17.33203125" style="6" customWidth="1"/>
    <col min="3" max="16384" width="11.44140625" style="6"/>
  </cols>
  <sheetData>
    <row r="1" spans="1:12" x14ac:dyDescent="0.3">
      <c r="A1" s="158" t="s">
        <v>508</v>
      </c>
    </row>
    <row r="2" spans="1:12" x14ac:dyDescent="0.3">
      <c r="A2" s="158" t="s">
        <v>509</v>
      </c>
    </row>
    <row r="3" spans="1:12" x14ac:dyDescent="0.3">
      <c r="A3" s="429" t="s">
        <v>510</v>
      </c>
      <c r="B3" s="429" t="s">
        <v>511</v>
      </c>
      <c r="C3" s="429" t="s">
        <v>512</v>
      </c>
      <c r="D3" s="429"/>
      <c r="E3" s="429"/>
      <c r="F3" s="429"/>
      <c r="G3" s="431"/>
      <c r="H3" s="432" t="s">
        <v>722</v>
      </c>
      <c r="I3" s="432"/>
      <c r="J3" s="432"/>
      <c r="K3" s="432"/>
      <c r="L3" s="432"/>
    </row>
    <row r="4" spans="1:12" x14ac:dyDescent="0.3">
      <c r="A4" s="430"/>
      <c r="B4" s="430"/>
      <c r="C4" s="219">
        <v>2017</v>
      </c>
      <c r="D4" s="219">
        <v>2016</v>
      </c>
      <c r="E4" s="219">
        <v>2015</v>
      </c>
      <c r="F4" s="219">
        <v>2014</v>
      </c>
      <c r="G4" s="220">
        <v>2013</v>
      </c>
      <c r="H4" s="219">
        <v>2017</v>
      </c>
      <c r="I4" s="219">
        <v>2016</v>
      </c>
      <c r="J4" s="219">
        <v>2015</v>
      </c>
      <c r="K4" s="219">
        <v>2014</v>
      </c>
      <c r="L4" s="219">
        <v>2013</v>
      </c>
    </row>
    <row r="5" spans="1:12" x14ac:dyDescent="0.3">
      <c r="A5" s="433">
        <v>7.5999999999999998E-2</v>
      </c>
      <c r="B5" s="427" t="s">
        <v>513</v>
      </c>
      <c r="C5" s="190">
        <v>129</v>
      </c>
      <c r="D5" s="190">
        <v>128</v>
      </c>
      <c r="E5" s="190">
        <v>124</v>
      </c>
      <c r="F5" s="190">
        <v>194</v>
      </c>
      <c r="G5" s="357">
        <v>189</v>
      </c>
      <c r="H5" s="221">
        <v>106561</v>
      </c>
      <c r="I5" s="221">
        <v>100021</v>
      </c>
      <c r="J5" s="221">
        <v>97414</v>
      </c>
      <c r="K5" s="221">
        <v>93201</v>
      </c>
      <c r="L5" s="427" t="s">
        <v>514</v>
      </c>
    </row>
    <row r="6" spans="1:12" x14ac:dyDescent="0.3">
      <c r="A6" s="433"/>
      <c r="B6" s="427"/>
      <c r="C6" s="222">
        <v>-0.99</v>
      </c>
      <c r="D6" s="222">
        <v>-1</v>
      </c>
      <c r="E6" s="222">
        <v>-0.97599999999999998</v>
      </c>
      <c r="F6" s="222">
        <v>-0.995</v>
      </c>
      <c r="G6" s="223">
        <v>-0.97399999999999998</v>
      </c>
      <c r="H6" s="222">
        <v>-0.998</v>
      </c>
      <c r="I6" s="222">
        <v>-1</v>
      </c>
      <c r="J6" s="222">
        <v>-0.99299999999999999</v>
      </c>
      <c r="K6" s="222">
        <v>-0.999</v>
      </c>
      <c r="L6" s="427"/>
    </row>
    <row r="7" spans="1:12" x14ac:dyDescent="0.3">
      <c r="A7" s="433">
        <v>3.7999999999999999E-2</v>
      </c>
      <c r="B7" s="427" t="s">
        <v>515</v>
      </c>
      <c r="C7" s="190">
        <v>1</v>
      </c>
      <c r="D7" s="190">
        <v>0</v>
      </c>
      <c r="E7" s="190">
        <v>3</v>
      </c>
      <c r="F7" s="190">
        <v>1</v>
      </c>
      <c r="G7" s="191">
        <v>5</v>
      </c>
      <c r="H7" s="190">
        <v>217</v>
      </c>
      <c r="I7" s="190">
        <v>0</v>
      </c>
      <c r="J7" s="190">
        <v>663</v>
      </c>
      <c r="K7" s="190">
        <v>12</v>
      </c>
      <c r="L7" s="356">
        <v>278</v>
      </c>
    </row>
    <row r="8" spans="1:12" x14ac:dyDescent="0.3">
      <c r="A8" s="433"/>
      <c r="B8" s="427"/>
      <c r="C8" s="222">
        <v>-0.01</v>
      </c>
      <c r="D8" s="194">
        <v>0</v>
      </c>
      <c r="E8" s="222">
        <v>-2.4E-2</v>
      </c>
      <c r="F8" s="222">
        <v>-5.0000000000000001E-3</v>
      </c>
      <c r="G8" s="223">
        <v>-2.5999999999999999E-2</v>
      </c>
      <c r="H8" s="222">
        <v>-2E-3</v>
      </c>
      <c r="I8" s="194">
        <v>0</v>
      </c>
      <c r="J8" s="222">
        <v>-7.0000000000000001E-3</v>
      </c>
      <c r="K8" s="194">
        <v>0</v>
      </c>
      <c r="L8" s="222">
        <v>-3.0000000000000001E-3</v>
      </c>
    </row>
    <row r="9" spans="1:12" x14ac:dyDescent="0.3">
      <c r="A9" s="434">
        <v>0</v>
      </c>
      <c r="B9" s="427" t="s">
        <v>516</v>
      </c>
      <c r="C9" s="190">
        <v>0</v>
      </c>
      <c r="D9" s="190">
        <v>0</v>
      </c>
      <c r="E9" s="190">
        <v>0</v>
      </c>
      <c r="F9" s="190">
        <v>0</v>
      </c>
      <c r="G9" s="191">
        <v>0</v>
      </c>
      <c r="H9" s="190">
        <v>0</v>
      </c>
      <c r="I9" s="190">
        <v>0</v>
      </c>
      <c r="J9" s="190">
        <v>0</v>
      </c>
      <c r="K9" s="190">
        <v>0</v>
      </c>
      <c r="L9" s="190">
        <v>0</v>
      </c>
    </row>
    <row r="10" spans="1:12" x14ac:dyDescent="0.3">
      <c r="A10" s="434"/>
      <c r="B10" s="427"/>
      <c r="C10" s="194">
        <v>0</v>
      </c>
      <c r="D10" s="194">
        <v>0</v>
      </c>
      <c r="E10" s="194">
        <v>0</v>
      </c>
      <c r="F10" s="194">
        <v>0</v>
      </c>
      <c r="G10" s="224">
        <v>0</v>
      </c>
      <c r="H10" s="194">
        <v>0</v>
      </c>
      <c r="I10" s="194">
        <v>0</v>
      </c>
      <c r="J10" s="194">
        <v>0</v>
      </c>
      <c r="K10" s="194">
        <v>0</v>
      </c>
      <c r="L10" s="194">
        <v>0</v>
      </c>
    </row>
    <row r="11" spans="1:12" x14ac:dyDescent="0.3">
      <c r="A11" s="428" t="s">
        <v>507</v>
      </c>
      <c r="B11" s="428"/>
      <c r="C11" s="197">
        <v>130</v>
      </c>
      <c r="D11" s="197">
        <v>128</v>
      </c>
      <c r="E11" s="197">
        <v>127</v>
      </c>
      <c r="F11" s="197">
        <v>195</v>
      </c>
      <c r="G11" s="2">
        <v>194</v>
      </c>
      <c r="H11" s="225">
        <v>106778</v>
      </c>
      <c r="I11" s="225">
        <v>100021</v>
      </c>
      <c r="J11" s="225">
        <v>98077</v>
      </c>
      <c r="K11" s="225">
        <v>93213</v>
      </c>
      <c r="L11" s="225">
        <v>90726</v>
      </c>
    </row>
    <row r="12" spans="1:12" x14ac:dyDescent="0.3">
      <c r="A12" s="6" t="s">
        <v>721</v>
      </c>
      <c r="B12" s="226"/>
      <c r="C12" s="226"/>
      <c r="D12" s="226"/>
      <c r="E12" s="226"/>
      <c r="F12" s="226"/>
      <c r="G12" s="226"/>
      <c r="H12" s="226"/>
      <c r="I12" s="226"/>
      <c r="J12" s="226"/>
      <c r="K12" s="226"/>
      <c r="L12" s="226"/>
    </row>
    <row r="13" spans="1:12" x14ac:dyDescent="0.3">
      <c r="A13" s="6" t="s">
        <v>131</v>
      </c>
    </row>
    <row r="14" spans="1:12" x14ac:dyDescent="0.3">
      <c r="G14" s="82"/>
    </row>
    <row r="15" spans="1:12" x14ac:dyDescent="0.3">
      <c r="G15" s="427"/>
      <c r="L15" s="427"/>
    </row>
    <row r="16" spans="1:12" x14ac:dyDescent="0.3">
      <c r="G16" s="427"/>
      <c r="L16" s="427"/>
    </row>
    <row r="17" spans="7:7" x14ac:dyDescent="0.3">
      <c r="G17" s="82"/>
    </row>
    <row r="18" spans="7:7" x14ac:dyDescent="0.3">
      <c r="G18" s="82"/>
    </row>
  </sheetData>
  <mergeCells count="14">
    <mergeCell ref="G15:G16"/>
    <mergeCell ref="L15:L16"/>
    <mergeCell ref="A11:B11"/>
    <mergeCell ref="A3:A4"/>
    <mergeCell ref="B3:B4"/>
    <mergeCell ref="C3:G3"/>
    <mergeCell ref="H3:L3"/>
    <mergeCell ref="A5:A6"/>
    <mergeCell ref="B5:B6"/>
    <mergeCell ref="L5:L6"/>
    <mergeCell ref="A7:A8"/>
    <mergeCell ref="B7:B8"/>
    <mergeCell ref="A9:A10"/>
    <mergeCell ref="B9:B1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heetViews>
  <sheetFormatPr baseColWidth="10" defaultColWidth="11.44140625" defaultRowHeight="13.8" x14ac:dyDescent="0.3"/>
  <cols>
    <col min="1" max="16384" width="11.44140625" style="82"/>
  </cols>
  <sheetData>
    <row r="1" spans="1:11" x14ac:dyDescent="0.3">
      <c r="A1" s="227" t="s">
        <v>517</v>
      </c>
    </row>
    <row r="2" spans="1:11" x14ac:dyDescent="0.3">
      <c r="A2" s="227" t="s">
        <v>518</v>
      </c>
    </row>
    <row r="3" spans="1:11" x14ac:dyDescent="0.3">
      <c r="A3" s="186"/>
      <c r="B3" s="435" t="s">
        <v>519</v>
      </c>
      <c r="C3" s="436"/>
      <c r="D3" s="428" t="s">
        <v>520</v>
      </c>
      <c r="E3" s="428"/>
      <c r="F3" s="435" t="s">
        <v>521</v>
      </c>
      <c r="G3" s="428"/>
      <c r="H3" s="435" t="s">
        <v>522</v>
      </c>
      <c r="I3" s="428"/>
      <c r="J3" s="435" t="s">
        <v>523</v>
      </c>
      <c r="K3" s="428"/>
    </row>
    <row r="4" spans="1:11" ht="55.2" x14ac:dyDescent="0.3">
      <c r="A4" s="197" t="s">
        <v>511</v>
      </c>
      <c r="B4" s="196" t="s">
        <v>524</v>
      </c>
      <c r="C4" s="2" t="s">
        <v>49</v>
      </c>
      <c r="D4" s="197" t="s">
        <v>524</v>
      </c>
      <c r="E4" s="197" t="s">
        <v>49</v>
      </c>
      <c r="F4" s="196" t="s">
        <v>524</v>
      </c>
      <c r="G4" s="197" t="s">
        <v>49</v>
      </c>
      <c r="H4" s="196" t="s">
        <v>524</v>
      </c>
      <c r="I4" s="197" t="s">
        <v>49</v>
      </c>
      <c r="J4" s="196" t="s">
        <v>524</v>
      </c>
      <c r="K4" s="197" t="s">
        <v>49</v>
      </c>
    </row>
    <row r="5" spans="1:11" x14ac:dyDescent="0.3">
      <c r="A5" s="194">
        <v>1</v>
      </c>
      <c r="B5" s="189">
        <v>57</v>
      </c>
      <c r="C5" s="223">
        <v>0.439</v>
      </c>
      <c r="D5" s="190">
        <v>40</v>
      </c>
      <c r="E5" s="222">
        <v>0.313</v>
      </c>
      <c r="F5" s="189">
        <v>63</v>
      </c>
      <c r="G5" s="222">
        <v>0.496</v>
      </c>
      <c r="H5" s="189">
        <v>134</v>
      </c>
      <c r="I5" s="222">
        <v>0.68700000000000006</v>
      </c>
      <c r="J5" s="189">
        <v>143</v>
      </c>
      <c r="K5" s="222">
        <v>0.73699999999999999</v>
      </c>
    </row>
    <row r="6" spans="1:11" x14ac:dyDescent="0.3">
      <c r="A6" s="190" t="s">
        <v>525</v>
      </c>
      <c r="B6" s="189">
        <v>54</v>
      </c>
      <c r="C6" s="223">
        <v>0.41499999999999998</v>
      </c>
      <c r="D6" s="190">
        <v>67</v>
      </c>
      <c r="E6" s="222">
        <v>0.52300000000000002</v>
      </c>
      <c r="F6" s="189">
        <v>44</v>
      </c>
      <c r="G6" s="222">
        <v>0.34599999999999997</v>
      </c>
      <c r="H6" s="189">
        <v>48</v>
      </c>
      <c r="I6" s="222">
        <v>0.246</v>
      </c>
      <c r="J6" s="189">
        <v>29</v>
      </c>
      <c r="K6" s="222">
        <v>0.14899999999999999</v>
      </c>
    </row>
    <row r="7" spans="1:11" x14ac:dyDescent="0.3">
      <c r="A7" s="190" t="s">
        <v>526</v>
      </c>
      <c r="B7" s="189">
        <v>18</v>
      </c>
      <c r="C7" s="223">
        <v>0.13800000000000001</v>
      </c>
      <c r="D7" s="190">
        <v>21</v>
      </c>
      <c r="E7" s="222">
        <v>0.16400000000000001</v>
      </c>
      <c r="F7" s="189">
        <v>17</v>
      </c>
      <c r="G7" s="222">
        <v>0.13400000000000001</v>
      </c>
      <c r="H7" s="189">
        <v>12</v>
      </c>
      <c r="I7" s="222">
        <v>6.2E-2</v>
      </c>
      <c r="J7" s="189">
        <v>17</v>
      </c>
      <c r="K7" s="222">
        <v>8.7999999999999995E-2</v>
      </c>
    </row>
    <row r="8" spans="1:11" x14ac:dyDescent="0.3">
      <c r="A8" s="190" t="s">
        <v>527</v>
      </c>
      <c r="B8" s="189">
        <v>1</v>
      </c>
      <c r="C8" s="223">
        <v>8.0000000000000002E-3</v>
      </c>
      <c r="D8" s="190">
        <v>0</v>
      </c>
      <c r="E8" s="194">
        <v>0</v>
      </c>
      <c r="F8" s="189">
        <v>2</v>
      </c>
      <c r="G8" s="222">
        <v>1.6E-2</v>
      </c>
      <c r="H8" s="189">
        <v>0</v>
      </c>
      <c r="I8" s="194">
        <v>0</v>
      </c>
      <c r="J8" s="189">
        <v>2</v>
      </c>
      <c r="K8" s="222">
        <v>0.01</v>
      </c>
    </row>
    <row r="9" spans="1:11" x14ac:dyDescent="0.3">
      <c r="A9" s="190" t="s">
        <v>528</v>
      </c>
      <c r="B9" s="189">
        <v>0</v>
      </c>
      <c r="C9" s="224">
        <v>0</v>
      </c>
      <c r="D9" s="190">
        <v>0</v>
      </c>
      <c r="E9" s="194">
        <v>0</v>
      </c>
      <c r="F9" s="189">
        <v>0</v>
      </c>
      <c r="G9" s="194">
        <v>0</v>
      </c>
      <c r="H9" s="189">
        <v>1</v>
      </c>
      <c r="I9" s="222">
        <v>5.0000000000000001E-3</v>
      </c>
      <c r="J9" s="189">
        <v>2</v>
      </c>
      <c r="K9" s="222">
        <v>0.01</v>
      </c>
    </row>
    <row r="10" spans="1:11" x14ac:dyDescent="0.3">
      <c r="A10" s="190" t="s">
        <v>529</v>
      </c>
      <c r="B10" s="189">
        <v>0</v>
      </c>
      <c r="C10" s="224">
        <v>0</v>
      </c>
      <c r="D10" s="190">
        <v>0</v>
      </c>
      <c r="E10" s="194">
        <v>0</v>
      </c>
      <c r="F10" s="189">
        <v>1</v>
      </c>
      <c r="G10" s="228">
        <v>8.0000000000000002E-3</v>
      </c>
      <c r="H10" s="189">
        <v>0</v>
      </c>
      <c r="I10" s="194">
        <v>0</v>
      </c>
      <c r="J10" s="189">
        <v>1</v>
      </c>
      <c r="K10" s="222">
        <v>5.0000000000000001E-3</v>
      </c>
    </row>
    <row r="11" spans="1:11" x14ac:dyDescent="0.3">
      <c r="A11" s="190" t="s">
        <v>516</v>
      </c>
      <c r="B11" s="189">
        <v>0</v>
      </c>
      <c r="C11" s="224">
        <v>0</v>
      </c>
      <c r="D11" s="190">
        <v>0</v>
      </c>
      <c r="E11" s="194">
        <v>0</v>
      </c>
      <c r="F11" s="189">
        <v>0</v>
      </c>
      <c r="G11" s="194">
        <v>0</v>
      </c>
      <c r="H11" s="189">
        <v>0</v>
      </c>
      <c r="I11" s="194">
        <v>0</v>
      </c>
      <c r="J11" s="189">
        <v>0</v>
      </c>
      <c r="K11" s="194">
        <v>0</v>
      </c>
    </row>
    <row r="12" spans="1:11" x14ac:dyDescent="0.3">
      <c r="A12" s="197" t="s">
        <v>507</v>
      </c>
      <c r="B12" s="196">
        <v>130</v>
      </c>
      <c r="C12" s="229">
        <v>1</v>
      </c>
      <c r="D12" s="197">
        <v>128</v>
      </c>
      <c r="E12" s="230">
        <v>1</v>
      </c>
      <c r="F12" s="196">
        <v>127</v>
      </c>
      <c r="G12" s="230">
        <v>1</v>
      </c>
      <c r="H12" s="196">
        <v>195</v>
      </c>
      <c r="I12" s="230">
        <v>1</v>
      </c>
      <c r="J12" s="196">
        <v>194</v>
      </c>
      <c r="K12" s="230">
        <v>1</v>
      </c>
    </row>
    <row r="13" spans="1:11" x14ac:dyDescent="0.3">
      <c r="A13" s="382" t="s">
        <v>131</v>
      </c>
      <c r="B13" s="382"/>
      <c r="C13" s="382"/>
      <c r="D13" s="382"/>
      <c r="E13" s="382"/>
      <c r="F13" s="382"/>
      <c r="G13" s="382"/>
      <c r="H13" s="382"/>
      <c r="I13" s="382"/>
      <c r="J13" s="382"/>
      <c r="K13" s="382"/>
    </row>
  </sheetData>
  <mergeCells count="6">
    <mergeCell ref="A13:K13"/>
    <mergeCell ref="B3:C3"/>
    <mergeCell ref="D3:E3"/>
    <mergeCell ref="F3:G3"/>
    <mergeCell ref="H3:I3"/>
    <mergeCell ref="J3:K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heetViews>
  <sheetFormatPr baseColWidth="10" defaultColWidth="11.44140625" defaultRowHeight="13.8" x14ac:dyDescent="0.3"/>
  <cols>
    <col min="1" max="1" width="26.88671875" style="82" customWidth="1"/>
    <col min="2" max="11" width="8.6640625" style="82" customWidth="1"/>
    <col min="12" max="16384" width="11.44140625" style="82"/>
  </cols>
  <sheetData>
    <row r="1" spans="1:11" x14ac:dyDescent="0.3">
      <c r="A1" s="227" t="s">
        <v>530</v>
      </c>
    </row>
    <row r="2" spans="1:11" x14ac:dyDescent="0.3">
      <c r="A2" s="227" t="s">
        <v>531</v>
      </c>
    </row>
    <row r="3" spans="1:11" x14ac:dyDescent="0.3">
      <c r="A3" s="429" t="s">
        <v>532</v>
      </c>
      <c r="B3" s="437" t="s">
        <v>519</v>
      </c>
      <c r="C3" s="431"/>
      <c r="D3" s="437" t="s">
        <v>520</v>
      </c>
      <c r="E3" s="431"/>
      <c r="F3" s="437" t="s">
        <v>521</v>
      </c>
      <c r="G3" s="431"/>
      <c r="H3" s="437" t="s">
        <v>522</v>
      </c>
      <c r="I3" s="431"/>
      <c r="J3" s="429" t="s">
        <v>523</v>
      </c>
      <c r="K3" s="429"/>
    </row>
    <row r="4" spans="1:11" x14ac:dyDescent="0.3">
      <c r="A4" s="430"/>
      <c r="B4" s="231" t="s">
        <v>524</v>
      </c>
      <c r="C4" s="220" t="s">
        <v>49</v>
      </c>
      <c r="D4" s="231" t="s">
        <v>524</v>
      </c>
      <c r="E4" s="220" t="s">
        <v>49</v>
      </c>
      <c r="F4" s="231" t="s">
        <v>524</v>
      </c>
      <c r="G4" s="220" t="s">
        <v>49</v>
      </c>
      <c r="H4" s="231" t="s">
        <v>524</v>
      </c>
      <c r="I4" s="220" t="s">
        <v>49</v>
      </c>
      <c r="J4" s="219" t="s">
        <v>524</v>
      </c>
      <c r="K4" s="219" t="s">
        <v>49</v>
      </c>
    </row>
    <row r="5" spans="1:11" x14ac:dyDescent="0.3">
      <c r="A5" s="226" t="s">
        <v>533</v>
      </c>
      <c r="B5" s="189">
        <v>57</v>
      </c>
      <c r="C5" s="223">
        <v>0.439</v>
      </c>
      <c r="D5" s="189">
        <v>40</v>
      </c>
      <c r="E5" s="223">
        <v>0.313</v>
      </c>
      <c r="F5" s="189">
        <v>63</v>
      </c>
      <c r="G5" s="223">
        <v>0.496</v>
      </c>
      <c r="H5" s="189">
        <v>134</v>
      </c>
      <c r="I5" s="223">
        <v>0.68700000000000006</v>
      </c>
      <c r="J5" s="190">
        <v>143</v>
      </c>
      <c r="K5" s="222">
        <v>0.73699999999999999</v>
      </c>
    </row>
    <row r="6" spans="1:11" x14ac:dyDescent="0.3">
      <c r="A6" s="226" t="s">
        <v>534</v>
      </c>
      <c r="B6" s="189">
        <v>73</v>
      </c>
      <c r="C6" s="223">
        <v>0.53100000000000003</v>
      </c>
      <c r="D6" s="189">
        <v>88</v>
      </c>
      <c r="E6" s="223">
        <v>0.68700000000000006</v>
      </c>
      <c r="F6" s="189">
        <v>64</v>
      </c>
      <c r="G6" s="223">
        <v>0.504</v>
      </c>
      <c r="H6" s="189">
        <v>61</v>
      </c>
      <c r="I6" s="223">
        <v>0.313</v>
      </c>
      <c r="J6" s="190">
        <v>49</v>
      </c>
      <c r="K6" s="222">
        <v>0.253</v>
      </c>
    </row>
    <row r="7" spans="1:11" x14ac:dyDescent="0.3">
      <c r="A7" s="226" t="s">
        <v>535</v>
      </c>
      <c r="B7" s="189">
        <v>0</v>
      </c>
      <c r="C7" s="224">
        <v>0</v>
      </c>
      <c r="D7" s="189">
        <v>0</v>
      </c>
      <c r="E7" s="224">
        <v>0</v>
      </c>
      <c r="F7" s="189">
        <v>0</v>
      </c>
      <c r="G7" s="224">
        <v>0</v>
      </c>
      <c r="H7" s="189">
        <v>0</v>
      </c>
      <c r="I7" s="224">
        <v>0</v>
      </c>
      <c r="J7" s="190">
        <v>2</v>
      </c>
      <c r="K7" s="222">
        <v>0.01</v>
      </c>
    </row>
    <row r="8" spans="1:11" x14ac:dyDescent="0.3">
      <c r="A8" s="186" t="s">
        <v>507</v>
      </c>
      <c r="B8" s="185">
        <v>130</v>
      </c>
      <c r="C8" s="232">
        <v>1</v>
      </c>
      <c r="D8" s="185">
        <v>128</v>
      </c>
      <c r="E8" s="232">
        <v>1</v>
      </c>
      <c r="F8" s="185">
        <v>127</v>
      </c>
      <c r="G8" s="232">
        <v>1</v>
      </c>
      <c r="H8" s="185">
        <v>195</v>
      </c>
      <c r="I8" s="232">
        <v>1</v>
      </c>
      <c r="J8" s="186">
        <v>194</v>
      </c>
      <c r="K8" s="233">
        <v>1</v>
      </c>
    </row>
    <row r="9" spans="1:11" x14ac:dyDescent="0.3">
      <c r="A9" s="382" t="s">
        <v>131</v>
      </c>
      <c r="B9" s="382"/>
      <c r="C9" s="382"/>
      <c r="D9" s="382"/>
      <c r="E9" s="382"/>
      <c r="F9" s="382"/>
      <c r="G9" s="382"/>
      <c r="H9" s="382"/>
      <c r="I9" s="382"/>
      <c r="J9" s="382"/>
      <c r="K9" s="382"/>
    </row>
  </sheetData>
  <mergeCells count="7">
    <mergeCell ref="A9:K9"/>
    <mergeCell ref="A3:A4"/>
    <mergeCell ref="B3:C3"/>
    <mergeCell ref="D3:E3"/>
    <mergeCell ref="F3:G3"/>
    <mergeCell ref="H3:I3"/>
    <mergeCell ref="J3:K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heetViews>
  <sheetFormatPr baseColWidth="10" defaultColWidth="11.44140625" defaultRowHeight="13.8" x14ac:dyDescent="0.3"/>
  <cols>
    <col min="1" max="1" width="39.88671875" style="82" customWidth="1"/>
    <col min="2" max="11" width="8.6640625" style="82" customWidth="1"/>
    <col min="12" max="12" width="7.44140625" style="82" customWidth="1"/>
    <col min="13" max="16" width="8.6640625" style="82" customWidth="1"/>
    <col min="17" max="17" width="10" style="82" customWidth="1"/>
    <col min="18" max="16384" width="11.44140625" style="82"/>
  </cols>
  <sheetData>
    <row r="1" spans="1:17" x14ac:dyDescent="0.3">
      <c r="A1" s="227" t="s">
        <v>536</v>
      </c>
    </row>
    <row r="2" spans="1:17" x14ac:dyDescent="0.3">
      <c r="A2" s="227" t="s">
        <v>537</v>
      </c>
    </row>
    <row r="3" spans="1:17" x14ac:dyDescent="0.3">
      <c r="A3" s="429" t="s">
        <v>532</v>
      </c>
      <c r="B3" s="437" t="s">
        <v>538</v>
      </c>
      <c r="C3" s="429"/>
      <c r="D3" s="429"/>
      <c r="E3" s="429"/>
      <c r="F3" s="431"/>
      <c r="G3" s="437" t="s">
        <v>539</v>
      </c>
      <c r="H3" s="429"/>
      <c r="I3" s="429"/>
      <c r="J3" s="429"/>
      <c r="K3" s="431"/>
      <c r="L3" s="437" t="s">
        <v>540</v>
      </c>
      <c r="M3" s="429"/>
      <c r="N3" s="429"/>
      <c r="O3" s="429"/>
      <c r="P3" s="429"/>
      <c r="Q3" s="429"/>
    </row>
    <row r="4" spans="1:17" x14ac:dyDescent="0.3">
      <c r="A4" s="430"/>
      <c r="B4" s="231">
        <v>2017</v>
      </c>
      <c r="C4" s="219">
        <v>2016</v>
      </c>
      <c r="D4" s="219">
        <v>2015</v>
      </c>
      <c r="E4" s="219">
        <v>2014</v>
      </c>
      <c r="F4" s="220">
        <v>2013</v>
      </c>
      <c r="G4" s="231">
        <v>2017</v>
      </c>
      <c r="H4" s="219">
        <v>2016</v>
      </c>
      <c r="I4" s="219">
        <v>2015</v>
      </c>
      <c r="J4" s="219">
        <v>2014</v>
      </c>
      <c r="K4" s="220">
        <v>2013</v>
      </c>
      <c r="L4" s="440">
        <v>2017</v>
      </c>
      <c r="M4" s="430"/>
      <c r="N4" s="219">
        <v>2016</v>
      </c>
      <c r="O4" s="219">
        <v>2015</v>
      </c>
      <c r="P4" s="219">
        <v>2014</v>
      </c>
      <c r="Q4" s="219">
        <v>2013</v>
      </c>
    </row>
    <row r="5" spans="1:17" x14ac:dyDescent="0.3">
      <c r="A5" s="226" t="s">
        <v>541</v>
      </c>
      <c r="B5" s="189">
        <v>125</v>
      </c>
      <c r="C5" s="190">
        <v>125</v>
      </c>
      <c r="D5" s="190">
        <v>125</v>
      </c>
      <c r="E5" s="190">
        <v>193</v>
      </c>
      <c r="F5" s="191">
        <v>188</v>
      </c>
      <c r="G5" s="234">
        <v>0.42</v>
      </c>
      <c r="H5" s="194">
        <v>0.28999999999999998</v>
      </c>
      <c r="I5" s="194">
        <v>0.49</v>
      </c>
      <c r="J5" s="194">
        <v>0.69</v>
      </c>
      <c r="K5" s="224">
        <v>0.81</v>
      </c>
      <c r="L5" s="441">
        <v>72</v>
      </c>
      <c r="M5" s="427"/>
      <c r="N5" s="190">
        <v>89</v>
      </c>
      <c r="O5" s="190">
        <v>64</v>
      </c>
      <c r="P5" s="190">
        <v>59</v>
      </c>
      <c r="Q5" s="190">
        <v>36</v>
      </c>
    </row>
    <row r="6" spans="1:17" x14ac:dyDescent="0.3">
      <c r="A6" s="226" t="s">
        <v>542</v>
      </c>
      <c r="B6" s="189">
        <v>5</v>
      </c>
      <c r="C6" s="190">
        <v>3</v>
      </c>
      <c r="D6" s="190">
        <v>2</v>
      </c>
      <c r="E6" s="190">
        <v>2</v>
      </c>
      <c r="F6" s="191">
        <v>6</v>
      </c>
      <c r="G6" s="234">
        <v>0.8</v>
      </c>
      <c r="H6" s="194">
        <v>1</v>
      </c>
      <c r="I6" s="194">
        <v>1</v>
      </c>
      <c r="J6" s="194">
        <v>1</v>
      </c>
      <c r="K6" s="224">
        <v>0.83</v>
      </c>
      <c r="L6" s="441">
        <v>1</v>
      </c>
      <c r="M6" s="427"/>
      <c r="N6" s="190">
        <v>0</v>
      </c>
      <c r="O6" s="190">
        <v>0</v>
      </c>
      <c r="P6" s="190">
        <v>0</v>
      </c>
      <c r="Q6" s="190">
        <v>1</v>
      </c>
    </row>
    <row r="7" spans="1:17" x14ac:dyDescent="0.3">
      <c r="A7" s="226" t="s">
        <v>543</v>
      </c>
      <c r="B7" s="189">
        <v>1</v>
      </c>
      <c r="C7" s="190">
        <v>2</v>
      </c>
      <c r="D7" s="190">
        <v>8</v>
      </c>
      <c r="E7" s="190">
        <v>23</v>
      </c>
      <c r="F7" s="191">
        <v>33</v>
      </c>
      <c r="G7" s="234">
        <v>1</v>
      </c>
      <c r="H7" s="194">
        <v>1</v>
      </c>
      <c r="I7" s="194">
        <v>1</v>
      </c>
      <c r="J7" s="194">
        <v>1</v>
      </c>
      <c r="K7" s="224">
        <v>1</v>
      </c>
      <c r="L7" s="441">
        <v>0</v>
      </c>
      <c r="M7" s="427"/>
      <c r="N7" s="190">
        <v>0</v>
      </c>
      <c r="O7" s="190">
        <v>0</v>
      </c>
      <c r="P7" s="190">
        <v>0</v>
      </c>
      <c r="Q7" s="190">
        <v>0</v>
      </c>
    </row>
    <row r="8" spans="1:17" x14ac:dyDescent="0.3">
      <c r="A8" s="226" t="s">
        <v>544</v>
      </c>
      <c r="B8" s="189" t="s">
        <v>545</v>
      </c>
      <c r="C8" s="190">
        <v>2</v>
      </c>
      <c r="D8" s="190">
        <v>5</v>
      </c>
      <c r="E8" s="190">
        <v>5</v>
      </c>
      <c r="F8" s="191">
        <v>5</v>
      </c>
      <c r="G8" s="234" t="s">
        <v>545</v>
      </c>
      <c r="H8" s="194">
        <v>1</v>
      </c>
      <c r="I8" s="194">
        <v>1</v>
      </c>
      <c r="J8" s="194">
        <v>1</v>
      </c>
      <c r="K8" s="224">
        <v>1</v>
      </c>
      <c r="L8" s="441" t="s">
        <v>545</v>
      </c>
      <c r="M8" s="427"/>
      <c r="N8" s="190">
        <v>0</v>
      </c>
      <c r="O8" s="190">
        <v>0</v>
      </c>
      <c r="P8" s="190">
        <v>0</v>
      </c>
      <c r="Q8" s="190">
        <v>0</v>
      </c>
    </row>
    <row r="9" spans="1:17" x14ac:dyDescent="0.3">
      <c r="A9" s="226" t="s">
        <v>546</v>
      </c>
      <c r="B9" s="189" t="s">
        <v>545</v>
      </c>
      <c r="C9" s="190" t="s">
        <v>545</v>
      </c>
      <c r="D9" s="190">
        <v>1</v>
      </c>
      <c r="E9" s="190">
        <v>8</v>
      </c>
      <c r="F9" s="191">
        <v>117</v>
      </c>
      <c r="G9" s="234" t="s">
        <v>545</v>
      </c>
      <c r="H9" s="194" t="s">
        <v>545</v>
      </c>
      <c r="I9" s="194">
        <v>1</v>
      </c>
      <c r="J9" s="194">
        <v>0.75</v>
      </c>
      <c r="K9" s="224">
        <v>0.91</v>
      </c>
      <c r="L9" s="441" t="s">
        <v>545</v>
      </c>
      <c r="M9" s="427"/>
      <c r="N9" s="190" t="s">
        <v>545</v>
      </c>
      <c r="O9" s="190">
        <v>0</v>
      </c>
      <c r="P9" s="190">
        <v>2</v>
      </c>
      <c r="Q9" s="190">
        <v>10</v>
      </c>
    </row>
    <row r="10" spans="1:17" ht="27.6" x14ac:dyDescent="0.3">
      <c r="A10" s="226" t="s">
        <v>547</v>
      </c>
      <c r="B10" s="189" t="s">
        <v>545</v>
      </c>
      <c r="C10" s="190" t="s">
        <v>545</v>
      </c>
      <c r="D10" s="190" t="s">
        <v>545</v>
      </c>
      <c r="E10" s="190">
        <v>2</v>
      </c>
      <c r="F10" s="191">
        <v>4</v>
      </c>
      <c r="G10" s="234" t="s">
        <v>545</v>
      </c>
      <c r="H10" s="194" t="s">
        <v>545</v>
      </c>
      <c r="I10" s="194" t="s">
        <v>545</v>
      </c>
      <c r="J10" s="194">
        <v>1</v>
      </c>
      <c r="K10" s="224">
        <v>1</v>
      </c>
      <c r="L10" s="441" t="s">
        <v>545</v>
      </c>
      <c r="M10" s="427"/>
      <c r="N10" s="190" t="s">
        <v>545</v>
      </c>
      <c r="O10" s="190" t="s">
        <v>545</v>
      </c>
      <c r="P10" s="190">
        <v>0</v>
      </c>
      <c r="Q10" s="190">
        <v>0</v>
      </c>
    </row>
    <row r="11" spans="1:17" x14ac:dyDescent="0.3">
      <c r="A11" s="226" t="s">
        <v>548</v>
      </c>
      <c r="B11" s="235" t="s">
        <v>545</v>
      </c>
      <c r="C11" s="190" t="s">
        <v>545</v>
      </c>
      <c r="D11" s="190" t="s">
        <v>545</v>
      </c>
      <c r="E11" s="190" t="s">
        <v>545</v>
      </c>
      <c r="F11" s="191">
        <v>15</v>
      </c>
      <c r="G11" s="236" t="s">
        <v>545</v>
      </c>
      <c r="H11" s="194" t="s">
        <v>545</v>
      </c>
      <c r="I11" s="194" t="s">
        <v>545</v>
      </c>
      <c r="J11" s="194" t="s">
        <v>545</v>
      </c>
      <c r="K11" s="224">
        <v>1</v>
      </c>
      <c r="L11" s="438" t="s">
        <v>545</v>
      </c>
      <c r="M11" s="439"/>
      <c r="N11" s="190" t="s">
        <v>545</v>
      </c>
      <c r="O11" s="190" t="s">
        <v>545</v>
      </c>
      <c r="P11" s="190" t="s">
        <v>545</v>
      </c>
      <c r="Q11" s="190">
        <v>0</v>
      </c>
    </row>
    <row r="12" spans="1:17" x14ac:dyDescent="0.3">
      <c r="A12" s="226" t="s">
        <v>549</v>
      </c>
      <c r="B12" s="235" t="s">
        <v>545</v>
      </c>
      <c r="C12" s="190" t="s">
        <v>545</v>
      </c>
      <c r="D12" s="190" t="s">
        <v>545</v>
      </c>
      <c r="E12" s="190" t="s">
        <v>545</v>
      </c>
      <c r="F12" s="191">
        <v>85</v>
      </c>
      <c r="G12" s="236" t="s">
        <v>545</v>
      </c>
      <c r="H12" s="194" t="s">
        <v>545</v>
      </c>
      <c r="I12" s="194" t="s">
        <v>545</v>
      </c>
      <c r="J12" s="194" t="s">
        <v>545</v>
      </c>
      <c r="K12" s="224">
        <v>0.99</v>
      </c>
      <c r="L12" s="438" t="s">
        <v>545</v>
      </c>
      <c r="M12" s="439"/>
      <c r="N12" s="190" t="s">
        <v>545</v>
      </c>
      <c r="O12" s="190" t="s">
        <v>545</v>
      </c>
      <c r="P12" s="190" t="s">
        <v>545</v>
      </c>
      <c r="Q12" s="190">
        <v>1</v>
      </c>
    </row>
    <row r="13" spans="1:17" x14ac:dyDescent="0.3">
      <c r="A13" s="226" t="s">
        <v>550</v>
      </c>
      <c r="B13" s="235" t="s">
        <v>545</v>
      </c>
      <c r="C13" s="190" t="s">
        <v>545</v>
      </c>
      <c r="D13" s="190" t="s">
        <v>545</v>
      </c>
      <c r="E13" s="190" t="s">
        <v>545</v>
      </c>
      <c r="F13" s="191">
        <v>163</v>
      </c>
      <c r="G13" s="236" t="s">
        <v>545</v>
      </c>
      <c r="H13" s="194" t="s">
        <v>545</v>
      </c>
      <c r="I13" s="194" t="s">
        <v>545</v>
      </c>
      <c r="J13" s="194" t="s">
        <v>545</v>
      </c>
      <c r="K13" s="224">
        <v>0.96</v>
      </c>
      <c r="L13" s="438" t="s">
        <v>545</v>
      </c>
      <c r="M13" s="439"/>
      <c r="N13" s="190" t="s">
        <v>545</v>
      </c>
      <c r="O13" s="190" t="s">
        <v>545</v>
      </c>
      <c r="P13" s="190" t="s">
        <v>545</v>
      </c>
      <c r="Q13" s="190">
        <v>6</v>
      </c>
    </row>
    <row r="14" spans="1:17" x14ac:dyDescent="0.3">
      <c r="A14" s="226" t="s">
        <v>551</v>
      </c>
      <c r="B14" s="235" t="s">
        <v>545</v>
      </c>
      <c r="C14" s="190" t="s">
        <v>545</v>
      </c>
      <c r="D14" s="190" t="s">
        <v>545</v>
      </c>
      <c r="E14" s="190" t="s">
        <v>545</v>
      </c>
      <c r="F14" s="191" t="s">
        <v>545</v>
      </c>
      <c r="G14" s="235" t="s">
        <v>545</v>
      </c>
      <c r="H14" s="190" t="s">
        <v>545</v>
      </c>
      <c r="I14" s="190" t="s">
        <v>545</v>
      </c>
      <c r="J14" s="190" t="s">
        <v>545</v>
      </c>
      <c r="K14" s="191" t="s">
        <v>545</v>
      </c>
      <c r="L14" s="438" t="s">
        <v>545</v>
      </c>
      <c r="M14" s="439"/>
      <c r="N14" s="190" t="s">
        <v>545</v>
      </c>
      <c r="O14" s="190" t="s">
        <v>545</v>
      </c>
      <c r="P14" s="190" t="s">
        <v>545</v>
      </c>
      <c r="Q14" s="190" t="s">
        <v>545</v>
      </c>
    </row>
    <row r="15" spans="1:17" ht="27.6" x14ac:dyDescent="0.3">
      <c r="A15" s="226" t="s">
        <v>552</v>
      </c>
      <c r="B15" s="235" t="s">
        <v>545</v>
      </c>
      <c r="C15" s="190" t="s">
        <v>545</v>
      </c>
      <c r="D15" s="190" t="s">
        <v>545</v>
      </c>
      <c r="E15" s="190" t="s">
        <v>545</v>
      </c>
      <c r="F15" s="191" t="s">
        <v>545</v>
      </c>
      <c r="G15" s="235" t="s">
        <v>545</v>
      </c>
      <c r="H15" s="190" t="s">
        <v>545</v>
      </c>
      <c r="I15" s="190" t="s">
        <v>545</v>
      </c>
      <c r="J15" s="190" t="s">
        <v>545</v>
      </c>
      <c r="K15" s="191" t="s">
        <v>545</v>
      </c>
      <c r="L15" s="438" t="s">
        <v>545</v>
      </c>
      <c r="M15" s="439"/>
      <c r="N15" s="190" t="s">
        <v>545</v>
      </c>
      <c r="O15" s="190" t="s">
        <v>545</v>
      </c>
      <c r="P15" s="190" t="s">
        <v>545</v>
      </c>
      <c r="Q15" s="190" t="s">
        <v>545</v>
      </c>
    </row>
    <row r="16" spans="1:17" x14ac:dyDescent="0.3">
      <c r="A16" s="226" t="s">
        <v>553</v>
      </c>
      <c r="B16" s="237" t="s">
        <v>545</v>
      </c>
      <c r="C16" s="238" t="s">
        <v>545</v>
      </c>
      <c r="D16" s="238" t="s">
        <v>545</v>
      </c>
      <c r="E16" s="238" t="s">
        <v>545</v>
      </c>
      <c r="F16" s="239" t="s">
        <v>545</v>
      </c>
      <c r="G16" s="237" t="s">
        <v>545</v>
      </c>
      <c r="H16" s="238" t="s">
        <v>545</v>
      </c>
      <c r="I16" s="238" t="s">
        <v>545</v>
      </c>
      <c r="J16" s="238" t="s">
        <v>545</v>
      </c>
      <c r="K16" s="239" t="s">
        <v>545</v>
      </c>
      <c r="L16" s="443" t="s">
        <v>545</v>
      </c>
      <c r="M16" s="444"/>
      <c r="N16" s="238" t="s">
        <v>545</v>
      </c>
      <c r="O16" s="238" t="s">
        <v>545</v>
      </c>
      <c r="P16" s="238" t="s">
        <v>545</v>
      </c>
      <c r="Q16" s="238" t="s">
        <v>545</v>
      </c>
    </row>
    <row r="17" spans="1:17" x14ac:dyDescent="0.3">
      <c r="A17" s="240" t="s">
        <v>554</v>
      </c>
      <c r="B17" s="186">
        <v>130</v>
      </c>
      <c r="C17" s="186">
        <v>128</v>
      </c>
      <c r="D17" s="186">
        <v>127</v>
      </c>
      <c r="E17" s="186">
        <v>195</v>
      </c>
      <c r="F17" s="186">
        <v>194</v>
      </c>
      <c r="G17" s="241"/>
      <c r="H17" s="190"/>
      <c r="I17" s="241"/>
      <c r="J17" s="190"/>
      <c r="K17" s="190"/>
      <c r="L17" s="442"/>
      <c r="M17" s="442"/>
      <c r="N17" s="190"/>
      <c r="O17" s="241"/>
      <c r="P17" s="190"/>
      <c r="Q17" s="190"/>
    </row>
    <row r="18" spans="1:17" x14ac:dyDescent="0.3">
      <c r="A18" s="240" t="s">
        <v>555</v>
      </c>
      <c r="B18" s="186">
        <v>131</v>
      </c>
      <c r="C18" s="186">
        <v>132</v>
      </c>
      <c r="D18" s="186">
        <v>141</v>
      </c>
      <c r="E18" s="186">
        <v>233</v>
      </c>
      <c r="F18" s="186">
        <v>616</v>
      </c>
      <c r="G18" s="241"/>
      <c r="H18" s="190"/>
      <c r="I18" s="241"/>
      <c r="J18" s="190"/>
      <c r="K18" s="190"/>
      <c r="L18" s="442"/>
      <c r="M18" s="442"/>
      <c r="N18" s="190"/>
      <c r="O18" s="241"/>
      <c r="P18" s="190"/>
      <c r="Q18" s="190"/>
    </row>
    <row r="19" spans="1:17" x14ac:dyDescent="0.3">
      <c r="A19" s="415" t="s">
        <v>556</v>
      </c>
      <c r="B19" s="415"/>
      <c r="C19" s="415"/>
      <c r="D19" s="415"/>
      <c r="E19" s="415"/>
      <c r="F19" s="415"/>
      <c r="G19" s="415"/>
      <c r="H19" s="415"/>
      <c r="I19" s="415"/>
      <c r="J19" s="415"/>
      <c r="K19" s="415"/>
      <c r="L19" s="415"/>
      <c r="M19" s="415"/>
      <c r="N19" s="415"/>
      <c r="O19" s="415"/>
      <c r="P19" s="415"/>
      <c r="Q19" s="415"/>
    </row>
    <row r="20" spans="1:17" x14ac:dyDescent="0.3">
      <c r="A20" s="415" t="s">
        <v>131</v>
      </c>
      <c r="B20" s="415"/>
      <c r="C20" s="415"/>
      <c r="D20" s="415"/>
      <c r="E20" s="415"/>
      <c r="F20" s="415"/>
      <c r="G20" s="415"/>
      <c r="H20" s="415"/>
      <c r="I20" s="415"/>
      <c r="J20" s="415"/>
      <c r="K20" s="415"/>
      <c r="L20" s="415"/>
      <c r="M20" s="415"/>
      <c r="N20" s="415"/>
      <c r="O20" s="415"/>
      <c r="P20" s="415"/>
      <c r="Q20" s="415"/>
    </row>
  </sheetData>
  <mergeCells count="21">
    <mergeCell ref="L18:M18"/>
    <mergeCell ref="A19:Q19"/>
    <mergeCell ref="A20:Q20"/>
    <mergeCell ref="G3:K3"/>
    <mergeCell ref="L3:Q3"/>
    <mergeCell ref="L12:M12"/>
    <mergeCell ref="L13:M13"/>
    <mergeCell ref="L14:M14"/>
    <mergeCell ref="L15:M15"/>
    <mergeCell ref="L16:M16"/>
    <mergeCell ref="L17:M17"/>
    <mergeCell ref="L6:M6"/>
    <mergeCell ref="L7:M7"/>
    <mergeCell ref="L8:M8"/>
    <mergeCell ref="L9:M9"/>
    <mergeCell ref="L10:M10"/>
    <mergeCell ref="L11:M11"/>
    <mergeCell ref="A3:A4"/>
    <mergeCell ref="B3:F3"/>
    <mergeCell ref="L4:M4"/>
    <mergeCell ref="L5:M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heetViews>
  <sheetFormatPr baseColWidth="10" defaultColWidth="11.44140625" defaultRowHeight="13.8" x14ac:dyDescent="0.3"/>
  <cols>
    <col min="1" max="1" width="61.88671875" style="6" customWidth="1"/>
    <col min="2" max="5" width="11.44140625" style="6"/>
    <col min="6" max="6" width="14.44140625" style="6" customWidth="1"/>
    <col min="7" max="16384" width="11.44140625" style="6"/>
  </cols>
  <sheetData>
    <row r="1" spans="1:6" x14ac:dyDescent="0.3">
      <c r="A1" s="158" t="s">
        <v>557</v>
      </c>
    </row>
    <row r="2" spans="1:6" x14ac:dyDescent="0.3">
      <c r="A2" s="158" t="s">
        <v>760</v>
      </c>
    </row>
    <row r="3" spans="1:6" x14ac:dyDescent="0.3">
      <c r="A3" s="158"/>
    </row>
    <row r="4" spans="1:6" x14ac:dyDescent="0.3">
      <c r="A4" s="447" t="s">
        <v>558</v>
      </c>
      <c r="B4" s="449" t="s">
        <v>559</v>
      </c>
      <c r="C4" s="435" t="s">
        <v>560</v>
      </c>
      <c r="D4" s="428"/>
      <c r="E4" s="428"/>
      <c r="F4" s="436"/>
    </row>
    <row r="5" spans="1:6" x14ac:dyDescent="0.3">
      <c r="A5" s="448"/>
      <c r="B5" s="450"/>
      <c r="C5" s="242"/>
      <c r="D5" s="429" t="s">
        <v>562</v>
      </c>
      <c r="E5" s="429"/>
      <c r="F5" s="431" t="s">
        <v>563</v>
      </c>
    </row>
    <row r="6" spans="1:6" x14ac:dyDescent="0.3">
      <c r="A6" s="448"/>
      <c r="B6" s="450"/>
      <c r="C6" s="243" t="s">
        <v>561</v>
      </c>
      <c r="D6" s="391"/>
      <c r="E6" s="391"/>
      <c r="F6" s="451"/>
    </row>
    <row r="7" spans="1:6" x14ac:dyDescent="0.3">
      <c r="A7" s="448"/>
      <c r="B7" s="450"/>
      <c r="C7" s="231"/>
      <c r="D7" s="430"/>
      <c r="E7" s="430"/>
      <c r="F7" s="452"/>
    </row>
    <row r="8" spans="1:6" ht="15" customHeight="1" x14ac:dyDescent="0.3">
      <c r="A8" s="453" t="s">
        <v>564</v>
      </c>
      <c r="B8" s="418">
        <v>145</v>
      </c>
      <c r="C8" s="455">
        <v>0.99</v>
      </c>
      <c r="D8" s="418">
        <v>406</v>
      </c>
      <c r="E8" s="418">
        <v>410</v>
      </c>
      <c r="F8" s="421"/>
    </row>
    <row r="9" spans="1:6" x14ac:dyDescent="0.3">
      <c r="A9" s="454"/>
      <c r="B9" s="419"/>
      <c r="C9" s="456"/>
      <c r="D9" s="419"/>
      <c r="E9" s="419"/>
      <c r="F9" s="457"/>
    </row>
    <row r="10" spans="1:6" x14ac:dyDescent="0.3">
      <c r="A10" s="244" t="s">
        <v>565</v>
      </c>
      <c r="B10" s="190">
        <v>146</v>
      </c>
      <c r="C10" s="228">
        <v>2.0799999999999999E-2</v>
      </c>
      <c r="D10" s="221">
        <v>2204</v>
      </c>
      <c r="E10" s="458">
        <v>105737</v>
      </c>
      <c r="F10" s="459"/>
    </row>
    <row r="11" spans="1:6" x14ac:dyDescent="0.3">
      <c r="A11" s="245" t="s">
        <v>566</v>
      </c>
      <c r="B11" s="186">
        <v>144</v>
      </c>
      <c r="C11" s="246">
        <v>7.4999999999999997E-2</v>
      </c>
      <c r="D11" s="247">
        <v>1998</v>
      </c>
      <c r="E11" s="445">
        <v>26464</v>
      </c>
      <c r="F11" s="446"/>
    </row>
    <row r="12" spans="1:6" x14ac:dyDescent="0.3">
      <c r="A12" s="244" t="s">
        <v>567</v>
      </c>
      <c r="B12" s="190">
        <v>144</v>
      </c>
      <c r="C12" s="190" t="s">
        <v>568</v>
      </c>
      <c r="D12" s="221">
        <v>3030</v>
      </c>
      <c r="E12" s="458">
        <v>7286</v>
      </c>
      <c r="F12" s="459"/>
    </row>
    <row r="13" spans="1:6" ht="27.6" x14ac:dyDescent="0.3">
      <c r="A13" s="245" t="s">
        <v>569</v>
      </c>
      <c r="B13" s="186">
        <v>126</v>
      </c>
      <c r="C13" s="246">
        <v>0.89890000000000003</v>
      </c>
      <c r="D13" s="186">
        <v>489</v>
      </c>
      <c r="E13" s="460">
        <v>544</v>
      </c>
      <c r="F13" s="461"/>
    </row>
    <row r="14" spans="1:6" ht="27.6" x14ac:dyDescent="0.3">
      <c r="A14" s="244" t="s">
        <v>575</v>
      </c>
      <c r="B14" s="190">
        <v>60</v>
      </c>
      <c r="C14" s="228">
        <v>0.89400000000000002</v>
      </c>
      <c r="D14" s="190">
        <v>118</v>
      </c>
      <c r="E14" s="427">
        <v>132</v>
      </c>
      <c r="F14" s="462"/>
    </row>
    <row r="15" spans="1:6" ht="27.6" x14ac:dyDescent="0.3">
      <c r="A15" s="245" t="s">
        <v>576</v>
      </c>
      <c r="B15" s="186">
        <v>96</v>
      </c>
      <c r="C15" s="246">
        <v>0.40600000000000003</v>
      </c>
      <c r="D15" s="247">
        <v>1130</v>
      </c>
      <c r="E15" s="445">
        <v>2784</v>
      </c>
      <c r="F15" s="446"/>
    </row>
    <row r="16" spans="1:6" ht="27.6" x14ac:dyDescent="0.3">
      <c r="A16" s="245" t="s">
        <v>570</v>
      </c>
      <c r="B16" s="186">
        <v>146</v>
      </c>
      <c r="C16" s="246">
        <v>0.28100000000000003</v>
      </c>
      <c r="D16" s="247">
        <v>4675</v>
      </c>
      <c r="E16" s="445">
        <v>16644</v>
      </c>
      <c r="F16" s="446"/>
    </row>
    <row r="17" spans="1:6" ht="27.6" x14ac:dyDescent="0.3">
      <c r="A17" s="244" t="s">
        <v>571</v>
      </c>
      <c r="B17" s="190">
        <v>146</v>
      </c>
      <c r="C17" s="228">
        <v>0.627</v>
      </c>
      <c r="D17" s="221">
        <v>54719</v>
      </c>
      <c r="E17" s="458">
        <v>87230</v>
      </c>
      <c r="F17" s="459"/>
    </row>
    <row r="18" spans="1:6" x14ac:dyDescent="0.3">
      <c r="A18" s="453" t="s">
        <v>572</v>
      </c>
      <c r="B18" s="418">
        <v>130</v>
      </c>
      <c r="C18" s="418" t="s">
        <v>573</v>
      </c>
      <c r="D18" s="418"/>
      <c r="E18" s="418"/>
      <c r="F18" s="421"/>
    </row>
    <row r="19" spans="1:6" x14ac:dyDescent="0.3">
      <c r="A19" s="454"/>
      <c r="B19" s="419"/>
      <c r="C19" s="419" t="s">
        <v>574</v>
      </c>
      <c r="D19" s="419"/>
      <c r="E19" s="419"/>
      <c r="F19" s="457"/>
    </row>
    <row r="20" spans="1:6" x14ac:dyDescent="0.3">
      <c r="A20" s="245" t="s">
        <v>507</v>
      </c>
      <c r="B20" s="225">
        <v>1283</v>
      </c>
      <c r="C20" s="428"/>
      <c r="D20" s="428"/>
      <c r="E20" s="428"/>
      <c r="F20" s="436"/>
    </row>
    <row r="21" spans="1:6" x14ac:dyDescent="0.3">
      <c r="A21" s="382" t="s">
        <v>759</v>
      </c>
      <c r="B21" s="382"/>
      <c r="C21" s="382"/>
      <c r="D21" s="382"/>
      <c r="E21" s="382"/>
      <c r="F21" s="382"/>
    </row>
    <row r="22" spans="1:6" x14ac:dyDescent="0.3">
      <c r="A22" s="463" t="s">
        <v>131</v>
      </c>
      <c r="B22" s="463"/>
      <c r="C22" s="463"/>
      <c r="D22" s="463"/>
      <c r="E22" s="463"/>
      <c r="F22" s="463"/>
    </row>
  </sheetData>
  <mergeCells count="25">
    <mergeCell ref="C20:F20"/>
    <mergeCell ref="A21:F21"/>
    <mergeCell ref="A22:F22"/>
    <mergeCell ref="E16:F16"/>
    <mergeCell ref="E17:F17"/>
    <mergeCell ref="A18:A19"/>
    <mergeCell ref="B18:B19"/>
    <mergeCell ref="C18:F18"/>
    <mergeCell ref="C19:F19"/>
    <mergeCell ref="E15:F15"/>
    <mergeCell ref="A4:A7"/>
    <mergeCell ref="B4:B7"/>
    <mergeCell ref="C4:F4"/>
    <mergeCell ref="D5:E7"/>
    <mergeCell ref="F5:F7"/>
    <mergeCell ref="A8:A9"/>
    <mergeCell ref="B8:B9"/>
    <mergeCell ref="C8:C9"/>
    <mergeCell ref="D8:D9"/>
    <mergeCell ref="E8:F9"/>
    <mergeCell ref="E10:F10"/>
    <mergeCell ref="E11:F11"/>
    <mergeCell ref="E12:F12"/>
    <mergeCell ref="E13:F13"/>
    <mergeCell ref="E14:F1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baseColWidth="10" defaultColWidth="11.44140625" defaultRowHeight="13.8" x14ac:dyDescent="0.3"/>
  <cols>
    <col min="1" max="16384" width="11.44140625" style="82"/>
  </cols>
  <sheetData>
    <row r="1" spans="1:7" x14ac:dyDescent="0.3">
      <c r="A1" s="227" t="s">
        <v>577</v>
      </c>
    </row>
    <row r="2" spans="1:7" x14ac:dyDescent="0.3">
      <c r="A2" s="227" t="s">
        <v>578</v>
      </c>
    </row>
    <row r="3" spans="1:7" x14ac:dyDescent="0.3">
      <c r="A3" s="391" t="s">
        <v>511</v>
      </c>
      <c r="B3" s="391" t="s">
        <v>741</v>
      </c>
      <c r="C3" s="391"/>
      <c r="D3" s="391"/>
      <c r="E3" s="391" t="s">
        <v>579</v>
      </c>
      <c r="F3" s="391"/>
      <c r="G3" s="391"/>
    </row>
    <row r="4" spans="1:7" x14ac:dyDescent="0.3">
      <c r="A4" s="391"/>
      <c r="B4" s="248">
        <v>2017</v>
      </c>
      <c r="C4" s="248">
        <v>2016</v>
      </c>
      <c r="D4" s="248">
        <v>2015</v>
      </c>
      <c r="E4" s="248">
        <v>2017</v>
      </c>
      <c r="F4" s="248">
        <v>2016</v>
      </c>
      <c r="G4" s="248">
        <v>2015</v>
      </c>
    </row>
    <row r="5" spans="1:7" x14ac:dyDescent="0.3">
      <c r="A5" s="429" t="s">
        <v>580</v>
      </c>
      <c r="B5" s="249">
        <v>7</v>
      </c>
      <c r="C5" s="249">
        <v>7</v>
      </c>
      <c r="D5" s="249">
        <v>7</v>
      </c>
      <c r="E5" s="250">
        <v>8991</v>
      </c>
      <c r="F5" s="250">
        <v>8592</v>
      </c>
      <c r="G5" s="250">
        <v>8331</v>
      </c>
    </row>
    <row r="6" spans="1:7" x14ac:dyDescent="0.3">
      <c r="A6" s="430"/>
      <c r="B6" s="251">
        <v>-1</v>
      </c>
      <c r="C6" s="251">
        <v>-1</v>
      </c>
      <c r="D6" s="251">
        <v>-1</v>
      </c>
      <c r="E6" s="251">
        <v>-1</v>
      </c>
      <c r="F6" s="251">
        <v>-1</v>
      </c>
      <c r="G6" s="251">
        <v>-1</v>
      </c>
    </row>
    <row r="7" spans="1:7" x14ac:dyDescent="0.3">
      <c r="A7" s="429" t="s">
        <v>581</v>
      </c>
      <c r="B7" s="248">
        <v>0</v>
      </c>
      <c r="C7" s="248">
        <v>0</v>
      </c>
      <c r="D7" s="248">
        <v>0</v>
      </c>
      <c r="E7" s="248">
        <v>0</v>
      </c>
      <c r="F7" s="248">
        <v>0</v>
      </c>
      <c r="G7" s="248">
        <v>0</v>
      </c>
    </row>
    <row r="8" spans="1:7" x14ac:dyDescent="0.3">
      <c r="A8" s="430"/>
      <c r="B8" s="252">
        <v>0</v>
      </c>
      <c r="C8" s="252">
        <v>0</v>
      </c>
      <c r="D8" s="252">
        <v>0</v>
      </c>
      <c r="E8" s="252">
        <v>0</v>
      </c>
      <c r="F8" s="252">
        <v>0</v>
      </c>
      <c r="G8" s="252">
        <v>0</v>
      </c>
    </row>
    <row r="9" spans="1:7" x14ac:dyDescent="0.3">
      <c r="A9" s="429" t="s">
        <v>582</v>
      </c>
      <c r="B9" s="248">
        <v>0</v>
      </c>
      <c r="C9" s="248">
        <v>0</v>
      </c>
      <c r="D9" s="248">
        <v>0</v>
      </c>
      <c r="E9" s="248">
        <v>0</v>
      </c>
      <c r="F9" s="248">
        <v>0</v>
      </c>
      <c r="G9" s="248">
        <v>0</v>
      </c>
    </row>
    <row r="10" spans="1:7" x14ac:dyDescent="0.3">
      <c r="A10" s="430"/>
      <c r="B10" s="252">
        <v>0</v>
      </c>
      <c r="C10" s="252">
        <v>0</v>
      </c>
      <c r="D10" s="252">
        <v>0</v>
      </c>
      <c r="E10" s="252">
        <v>0</v>
      </c>
      <c r="F10" s="252">
        <v>0</v>
      </c>
      <c r="G10" s="252">
        <v>0</v>
      </c>
    </row>
    <row r="11" spans="1:7" x14ac:dyDescent="0.3">
      <c r="A11" s="186" t="s">
        <v>507</v>
      </c>
      <c r="B11" s="197">
        <v>7</v>
      </c>
      <c r="C11" s="197">
        <v>7</v>
      </c>
      <c r="D11" s="197">
        <v>7</v>
      </c>
      <c r="E11" s="225">
        <v>8991</v>
      </c>
      <c r="F11" s="225">
        <v>8592</v>
      </c>
      <c r="G11" s="225">
        <v>8331</v>
      </c>
    </row>
    <row r="12" spans="1:7" x14ac:dyDescent="0.3">
      <c r="A12" s="382" t="s">
        <v>131</v>
      </c>
      <c r="B12" s="382"/>
      <c r="C12" s="382"/>
      <c r="D12" s="382"/>
      <c r="E12" s="382"/>
      <c r="F12" s="382"/>
      <c r="G12" s="382"/>
    </row>
  </sheetData>
  <mergeCells count="7">
    <mergeCell ref="A12:G12"/>
    <mergeCell ref="A3:A4"/>
    <mergeCell ref="B3:D3"/>
    <mergeCell ref="E3:G3"/>
    <mergeCell ref="A5:A6"/>
    <mergeCell ref="A7:A8"/>
    <mergeCell ref="A9:A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sqref="A1:F1"/>
    </sheetView>
  </sheetViews>
  <sheetFormatPr baseColWidth="10" defaultColWidth="11.44140625" defaultRowHeight="13.8" x14ac:dyDescent="0.3"/>
  <cols>
    <col min="1" max="1" width="47.109375" style="6" bestFit="1" customWidth="1"/>
    <col min="2" max="2" width="15" style="6" bestFit="1" customWidth="1"/>
    <col min="3" max="3" width="15.44140625" style="6" bestFit="1" customWidth="1"/>
    <col min="4" max="4" width="12" style="6" bestFit="1" customWidth="1"/>
    <col min="5" max="16384" width="11.44140625" style="6"/>
  </cols>
  <sheetData>
    <row r="1" spans="1:6" x14ac:dyDescent="0.3">
      <c r="A1" s="366" t="s">
        <v>391</v>
      </c>
      <c r="B1" s="366"/>
      <c r="C1" s="366"/>
      <c r="D1" s="366"/>
      <c r="E1" s="366"/>
      <c r="F1" s="366"/>
    </row>
    <row r="2" spans="1:6" x14ac:dyDescent="0.3">
      <c r="A2" s="367" t="s">
        <v>757</v>
      </c>
      <c r="B2" s="367"/>
      <c r="C2" s="367"/>
      <c r="D2" s="367"/>
      <c r="E2" s="367"/>
      <c r="F2" s="367"/>
    </row>
    <row r="3" spans="1:6" x14ac:dyDescent="0.3">
      <c r="A3" s="368" t="s">
        <v>758</v>
      </c>
      <c r="B3" s="368"/>
      <c r="C3" s="368"/>
      <c r="D3" s="368"/>
      <c r="E3" s="368"/>
      <c r="F3" s="368"/>
    </row>
    <row r="4" spans="1:6" ht="14.4" thickBot="1" x14ac:dyDescent="0.35"/>
    <row r="5" spans="1:6" x14ac:dyDescent="0.3">
      <c r="A5" s="128"/>
      <c r="B5" s="129">
        <v>2016</v>
      </c>
      <c r="C5" s="17" t="s">
        <v>238</v>
      </c>
      <c r="D5" s="17" t="s">
        <v>126</v>
      </c>
      <c r="E5" s="17" t="s">
        <v>239</v>
      </c>
      <c r="F5" s="17" t="s">
        <v>240</v>
      </c>
    </row>
    <row r="6" spans="1:6" ht="14.4" thickBot="1" x14ac:dyDescent="0.35">
      <c r="A6" s="130"/>
      <c r="B6" s="131" t="s">
        <v>124</v>
      </c>
      <c r="C6" s="19">
        <v>2017</v>
      </c>
      <c r="D6" s="19">
        <v>2017</v>
      </c>
      <c r="E6" s="19" t="s">
        <v>241</v>
      </c>
      <c r="F6" s="19" t="s">
        <v>96</v>
      </c>
    </row>
    <row r="7" spans="1:6" x14ac:dyDescent="0.3">
      <c r="A7" s="132" t="s">
        <v>61</v>
      </c>
      <c r="B7" s="133">
        <v>36015713</v>
      </c>
      <c r="C7" s="134">
        <v>36751414</v>
      </c>
      <c r="D7" s="133">
        <v>37695975</v>
      </c>
      <c r="E7" s="135">
        <v>4.7</v>
      </c>
      <c r="F7" s="136">
        <v>944561</v>
      </c>
    </row>
    <row r="8" spans="1:6" x14ac:dyDescent="0.3">
      <c r="A8" s="132" t="s">
        <v>60</v>
      </c>
      <c r="B8" s="136">
        <v>35978158</v>
      </c>
      <c r="C8" s="137">
        <v>36714925</v>
      </c>
      <c r="D8" s="136">
        <v>37679750</v>
      </c>
      <c r="E8" s="135">
        <v>4.7</v>
      </c>
      <c r="F8" s="136">
        <v>964825</v>
      </c>
    </row>
    <row r="9" spans="1:6" x14ac:dyDescent="0.3">
      <c r="A9" s="138" t="s">
        <v>59</v>
      </c>
      <c r="B9" s="139">
        <v>29631684</v>
      </c>
      <c r="C9" s="140">
        <v>30845501</v>
      </c>
      <c r="D9" s="139">
        <v>30754067</v>
      </c>
      <c r="E9" s="141">
        <v>3.8</v>
      </c>
      <c r="F9" s="139">
        <v>-91434</v>
      </c>
    </row>
    <row r="10" spans="1:6" x14ac:dyDescent="0.3">
      <c r="A10" s="138" t="s">
        <v>392</v>
      </c>
      <c r="B10" s="139">
        <v>12363</v>
      </c>
      <c r="C10" s="140">
        <v>630613</v>
      </c>
      <c r="D10" s="139">
        <v>817628</v>
      </c>
      <c r="E10" s="141">
        <v>6513.3</v>
      </c>
      <c r="F10" s="139">
        <v>187015</v>
      </c>
    </row>
    <row r="11" spans="1:6" x14ac:dyDescent="0.3">
      <c r="A11" s="138" t="s">
        <v>393</v>
      </c>
      <c r="B11" s="139">
        <v>29619321</v>
      </c>
      <c r="C11" s="140">
        <v>30214888</v>
      </c>
      <c r="D11" s="139">
        <v>29936439</v>
      </c>
      <c r="E11" s="141">
        <v>1.1000000000000001</v>
      </c>
      <c r="F11" s="139">
        <v>-278449</v>
      </c>
    </row>
    <row r="12" spans="1:6" x14ac:dyDescent="0.3">
      <c r="A12" s="138" t="s">
        <v>84</v>
      </c>
      <c r="B12" s="139">
        <v>612825</v>
      </c>
      <c r="C12" s="140">
        <v>598570</v>
      </c>
      <c r="D12" s="139">
        <v>898900</v>
      </c>
      <c r="E12" s="141">
        <v>46.7</v>
      </c>
      <c r="F12" s="139">
        <v>300330</v>
      </c>
    </row>
    <row r="13" spans="1:6" x14ac:dyDescent="0.3">
      <c r="A13" s="138" t="s">
        <v>58</v>
      </c>
      <c r="B13" s="139">
        <v>2494756</v>
      </c>
      <c r="C13" s="140">
        <v>2438131</v>
      </c>
      <c r="D13" s="139">
        <v>2627558</v>
      </c>
      <c r="E13" s="141">
        <v>5.3</v>
      </c>
      <c r="F13" s="139">
        <v>189427</v>
      </c>
    </row>
    <row r="14" spans="1:6" x14ac:dyDescent="0.3">
      <c r="A14" s="138" t="s">
        <v>57</v>
      </c>
      <c r="B14" s="139">
        <v>89887</v>
      </c>
      <c r="C14" s="140">
        <v>64622</v>
      </c>
      <c r="D14" s="139">
        <v>97728</v>
      </c>
      <c r="E14" s="141">
        <v>8.6999999999999993</v>
      </c>
      <c r="F14" s="139">
        <v>33106</v>
      </c>
    </row>
    <row r="15" spans="1:6" x14ac:dyDescent="0.3">
      <c r="A15" s="138" t="s">
        <v>56</v>
      </c>
      <c r="B15" s="139">
        <v>779203</v>
      </c>
      <c r="C15" s="140">
        <v>730280</v>
      </c>
      <c r="D15" s="139">
        <v>786030</v>
      </c>
      <c r="E15" s="141">
        <v>0.9</v>
      </c>
      <c r="F15" s="139">
        <v>55750</v>
      </c>
    </row>
    <row r="16" spans="1:6" x14ac:dyDescent="0.3">
      <c r="A16" s="138" t="s">
        <v>55</v>
      </c>
      <c r="B16" s="139">
        <v>921219</v>
      </c>
      <c r="C16" s="140">
        <v>882363</v>
      </c>
      <c r="D16" s="139">
        <v>948758</v>
      </c>
      <c r="E16" s="142">
        <v>3</v>
      </c>
      <c r="F16" s="139">
        <v>66395</v>
      </c>
    </row>
    <row r="17" spans="1:6" x14ac:dyDescent="0.3">
      <c r="A17" s="138" t="s">
        <v>734</v>
      </c>
      <c r="B17" s="139">
        <v>1448583</v>
      </c>
      <c r="C17" s="140">
        <v>1155458</v>
      </c>
      <c r="D17" s="139">
        <v>1566710</v>
      </c>
      <c r="E17" s="141">
        <v>8.1999999999999993</v>
      </c>
      <c r="F17" s="139">
        <v>411252</v>
      </c>
    </row>
    <row r="18" spans="1:6" x14ac:dyDescent="0.3">
      <c r="A18" s="132" t="s">
        <v>54</v>
      </c>
      <c r="B18" s="136">
        <v>37555</v>
      </c>
      <c r="C18" s="137">
        <v>36489</v>
      </c>
      <c r="D18" s="136">
        <v>16225</v>
      </c>
      <c r="E18" s="135">
        <v>-56.8</v>
      </c>
      <c r="F18" s="136">
        <v>-20264</v>
      </c>
    </row>
    <row r="19" spans="1:6" ht="14.4" thickBot="1" x14ac:dyDescent="0.35">
      <c r="A19" s="143" t="s">
        <v>53</v>
      </c>
      <c r="B19" s="144">
        <v>37555</v>
      </c>
      <c r="C19" s="145">
        <v>36489</v>
      </c>
      <c r="D19" s="144">
        <v>16225</v>
      </c>
      <c r="E19" s="146">
        <v>-56.8</v>
      </c>
      <c r="F19" s="144">
        <v>-20264</v>
      </c>
    </row>
    <row r="21" spans="1:6" x14ac:dyDescent="0.3">
      <c r="A21" s="6" t="s">
        <v>52</v>
      </c>
    </row>
    <row r="22" spans="1:6" x14ac:dyDescent="0.3">
      <c r="A22" s="6" t="s">
        <v>51</v>
      </c>
    </row>
    <row r="23" spans="1:6" x14ac:dyDescent="0.3">
      <c r="A23" s="147" t="s">
        <v>131</v>
      </c>
    </row>
  </sheetData>
  <mergeCells count="3">
    <mergeCell ref="A1:F1"/>
    <mergeCell ref="A2:F2"/>
    <mergeCell ref="A3:F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heetViews>
  <sheetFormatPr baseColWidth="10" defaultColWidth="11.44140625" defaultRowHeight="13.8" x14ac:dyDescent="0.3"/>
  <cols>
    <col min="1" max="16384" width="11.44140625" style="82"/>
  </cols>
  <sheetData>
    <row r="1" spans="1:7" x14ac:dyDescent="0.3">
      <c r="A1" s="227" t="s">
        <v>583</v>
      </c>
    </row>
    <row r="2" spans="1:7" x14ac:dyDescent="0.3">
      <c r="A2" s="227" t="s">
        <v>584</v>
      </c>
    </row>
    <row r="3" spans="1:7" x14ac:dyDescent="0.3">
      <c r="A3" s="391" t="s">
        <v>585</v>
      </c>
      <c r="B3" s="391" t="s">
        <v>586</v>
      </c>
      <c r="C3" s="391"/>
      <c r="D3" s="391"/>
      <c r="E3" s="391" t="s">
        <v>587</v>
      </c>
      <c r="F3" s="391"/>
      <c r="G3" s="391"/>
    </row>
    <row r="4" spans="1:7" x14ac:dyDescent="0.3">
      <c r="A4" s="391"/>
      <c r="B4" s="253">
        <v>2017</v>
      </c>
      <c r="C4" s="253">
        <v>2016</v>
      </c>
      <c r="D4" s="253">
        <v>2015</v>
      </c>
      <c r="E4" s="253">
        <v>2017</v>
      </c>
      <c r="F4" s="253">
        <v>2016</v>
      </c>
      <c r="G4" s="253">
        <v>2015</v>
      </c>
    </row>
    <row r="5" spans="1:7" x14ac:dyDescent="0.3">
      <c r="A5" s="429" t="s">
        <v>588</v>
      </c>
      <c r="B5" s="249">
        <v>14</v>
      </c>
      <c r="C5" s="249">
        <v>13</v>
      </c>
      <c r="D5" s="249">
        <v>13</v>
      </c>
      <c r="E5" s="249">
        <v>3467</v>
      </c>
      <c r="F5" s="249">
        <v>3066</v>
      </c>
      <c r="G5" s="249">
        <v>2883</v>
      </c>
    </row>
    <row r="6" spans="1:7" x14ac:dyDescent="0.3">
      <c r="A6" s="430"/>
      <c r="B6" s="251">
        <v>-1</v>
      </c>
      <c r="C6" s="251">
        <v>-0.93</v>
      </c>
      <c r="D6" s="251">
        <v>-0.93</v>
      </c>
      <c r="E6" s="251">
        <v>-1</v>
      </c>
      <c r="F6" s="251">
        <v>-0.92</v>
      </c>
      <c r="G6" s="251">
        <v>-0.91</v>
      </c>
    </row>
    <row r="7" spans="1:7" x14ac:dyDescent="0.3">
      <c r="A7" s="429" t="s">
        <v>589</v>
      </c>
      <c r="B7" s="248">
        <v>0</v>
      </c>
      <c r="C7" s="248">
        <v>1</v>
      </c>
      <c r="D7" s="248">
        <v>1</v>
      </c>
      <c r="E7" s="248">
        <v>0</v>
      </c>
      <c r="F7" s="248">
        <v>284</v>
      </c>
      <c r="G7" s="248">
        <v>280</v>
      </c>
    </row>
    <row r="8" spans="1:7" x14ac:dyDescent="0.3">
      <c r="A8" s="430"/>
      <c r="B8" s="251">
        <v>0</v>
      </c>
      <c r="C8" s="251">
        <v>-7.0000000000000007E-2</v>
      </c>
      <c r="D8" s="251">
        <v>-7.0000000000000007E-2</v>
      </c>
      <c r="E8" s="251">
        <v>0</v>
      </c>
      <c r="F8" s="251">
        <v>-0.08</v>
      </c>
      <c r="G8" s="252">
        <v>-0.09</v>
      </c>
    </row>
    <row r="9" spans="1:7" x14ac:dyDescent="0.3">
      <c r="A9" s="429" t="s">
        <v>582</v>
      </c>
      <c r="B9" s="248">
        <v>0</v>
      </c>
      <c r="C9" s="248">
        <v>0</v>
      </c>
      <c r="D9" s="248">
        <v>0</v>
      </c>
      <c r="E9" s="248">
        <v>0</v>
      </c>
      <c r="F9" s="248">
        <v>0</v>
      </c>
      <c r="G9" s="248">
        <v>0</v>
      </c>
    </row>
    <row r="10" spans="1:7" x14ac:dyDescent="0.3">
      <c r="A10" s="430"/>
      <c r="B10" s="251">
        <v>0</v>
      </c>
      <c r="C10" s="254">
        <v>0</v>
      </c>
      <c r="D10" s="254">
        <v>0</v>
      </c>
      <c r="E10" s="251">
        <v>0</v>
      </c>
      <c r="F10" s="254">
        <v>0</v>
      </c>
      <c r="G10" s="238">
        <v>0</v>
      </c>
    </row>
    <row r="11" spans="1:7" x14ac:dyDescent="0.3">
      <c r="A11" s="197" t="s">
        <v>507</v>
      </c>
      <c r="B11" s="197">
        <v>14</v>
      </c>
      <c r="C11" s="197">
        <v>14</v>
      </c>
      <c r="D11" s="197">
        <v>14</v>
      </c>
      <c r="E11" s="225">
        <v>3467</v>
      </c>
      <c r="F11" s="225">
        <v>3350</v>
      </c>
      <c r="G11" s="225">
        <v>3163</v>
      </c>
    </row>
    <row r="12" spans="1:7" x14ac:dyDescent="0.3">
      <c r="A12" s="382" t="s">
        <v>131</v>
      </c>
      <c r="B12" s="382"/>
      <c r="C12" s="382"/>
      <c r="D12" s="382"/>
      <c r="E12" s="382"/>
      <c r="F12" s="382"/>
      <c r="G12" s="382"/>
    </row>
  </sheetData>
  <mergeCells count="7">
    <mergeCell ref="A12:G12"/>
    <mergeCell ref="A3:A4"/>
    <mergeCell ref="B3:D3"/>
    <mergeCell ref="E3:G3"/>
    <mergeCell ref="A5:A6"/>
    <mergeCell ref="A7:A8"/>
    <mergeCell ref="A9:A10"/>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heetViews>
  <sheetFormatPr baseColWidth="10" defaultColWidth="11.44140625" defaultRowHeight="13.8" x14ac:dyDescent="0.3"/>
  <cols>
    <col min="1" max="1" width="11.88671875" style="6" customWidth="1"/>
    <col min="2" max="4" width="27.109375" style="6" customWidth="1"/>
    <col min="5" max="16384" width="11.44140625" style="6"/>
  </cols>
  <sheetData>
    <row r="1" spans="1:4" x14ac:dyDescent="0.3">
      <c r="A1" s="158" t="s">
        <v>590</v>
      </c>
    </row>
    <row r="2" spans="1:4" x14ac:dyDescent="0.3">
      <c r="A2" s="158" t="s">
        <v>591</v>
      </c>
    </row>
    <row r="3" spans="1:4" ht="41.4" x14ac:dyDescent="0.3">
      <c r="A3" s="186" t="s">
        <v>532</v>
      </c>
      <c r="B3" s="186" t="s">
        <v>592</v>
      </c>
      <c r="C3" s="186" t="s">
        <v>593</v>
      </c>
      <c r="D3" s="186" t="s">
        <v>594</v>
      </c>
    </row>
    <row r="4" spans="1:4" x14ac:dyDescent="0.3">
      <c r="A4" s="255" t="s">
        <v>595</v>
      </c>
      <c r="B4" s="186">
        <v>14</v>
      </c>
      <c r="C4" s="256">
        <v>0.5</v>
      </c>
      <c r="D4" s="257">
        <v>7</v>
      </c>
    </row>
    <row r="5" spans="1:4" x14ac:dyDescent="0.3">
      <c r="A5" s="382" t="s">
        <v>131</v>
      </c>
      <c r="B5" s="382"/>
      <c r="C5" s="382"/>
      <c r="D5" s="382"/>
    </row>
  </sheetData>
  <mergeCells count="1">
    <mergeCell ref="A5:D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heetViews>
  <sheetFormatPr baseColWidth="10" defaultColWidth="11.44140625" defaultRowHeight="13.8" x14ac:dyDescent="0.3"/>
  <cols>
    <col min="1" max="1" width="68.33203125" style="6" customWidth="1"/>
    <col min="2" max="2" width="52.33203125" style="6" customWidth="1"/>
    <col min="3" max="16384" width="11.44140625" style="6"/>
  </cols>
  <sheetData>
    <row r="1" spans="1:3" x14ac:dyDescent="0.3">
      <c r="A1" s="164" t="s">
        <v>596</v>
      </c>
    </row>
    <row r="2" spans="1:3" x14ac:dyDescent="0.3">
      <c r="A2" s="164" t="s">
        <v>597</v>
      </c>
    </row>
    <row r="3" spans="1:3" x14ac:dyDescent="0.3">
      <c r="A3" s="417" t="s">
        <v>598</v>
      </c>
      <c r="B3" s="102" t="s">
        <v>599</v>
      </c>
      <c r="C3" s="417">
        <v>2017</v>
      </c>
    </row>
    <row r="4" spans="1:3" x14ac:dyDescent="0.3">
      <c r="A4" s="417"/>
      <c r="B4" s="102">
        <v>2017</v>
      </c>
      <c r="C4" s="417"/>
    </row>
    <row r="5" spans="1:3" x14ac:dyDescent="0.3">
      <c r="A5" s="465" t="s">
        <v>613</v>
      </c>
      <c r="B5" s="465"/>
      <c r="C5" s="465"/>
    </row>
    <row r="6" spans="1:3" ht="27.6" x14ac:dyDescent="0.3">
      <c r="A6" s="104" t="s">
        <v>744</v>
      </c>
      <c r="B6" s="105" t="s">
        <v>600</v>
      </c>
      <c r="C6" s="95">
        <v>0.67</v>
      </c>
    </row>
    <row r="7" spans="1:3" ht="27.6" x14ac:dyDescent="0.3">
      <c r="A7" s="104" t="s">
        <v>745</v>
      </c>
      <c r="B7" s="105" t="s">
        <v>601</v>
      </c>
      <c r="C7" s="95">
        <v>0.48</v>
      </c>
    </row>
    <row r="8" spans="1:3" ht="27.6" x14ac:dyDescent="0.3">
      <c r="A8" s="104" t="s">
        <v>746</v>
      </c>
      <c r="B8" s="105" t="s">
        <v>602</v>
      </c>
      <c r="C8" s="95">
        <v>0.74</v>
      </c>
    </row>
    <row r="9" spans="1:3" ht="27.6" x14ac:dyDescent="0.3">
      <c r="A9" s="104" t="s">
        <v>747</v>
      </c>
      <c r="B9" s="105" t="s">
        <v>603</v>
      </c>
      <c r="C9" s="95">
        <v>7.0000000000000007E-2</v>
      </c>
    </row>
    <row r="10" spans="1:3" x14ac:dyDescent="0.3">
      <c r="A10" s="466" t="s">
        <v>748</v>
      </c>
      <c r="B10" s="103" t="s">
        <v>604</v>
      </c>
      <c r="C10" s="467" t="s">
        <v>607</v>
      </c>
    </row>
    <row r="11" spans="1:3" x14ac:dyDescent="0.3">
      <c r="A11" s="466"/>
      <c r="B11" s="103" t="s">
        <v>605</v>
      </c>
      <c r="C11" s="467"/>
    </row>
    <row r="12" spans="1:3" x14ac:dyDescent="0.3">
      <c r="A12" s="466"/>
      <c r="B12" s="103" t="s">
        <v>606</v>
      </c>
      <c r="C12" s="467"/>
    </row>
    <row r="13" spans="1:3" x14ac:dyDescent="0.3">
      <c r="A13" s="468" t="s">
        <v>608</v>
      </c>
      <c r="B13" s="468"/>
      <c r="C13" s="468"/>
    </row>
    <row r="14" spans="1:3" ht="27.6" x14ac:dyDescent="0.3">
      <c r="A14" s="104" t="s">
        <v>749</v>
      </c>
      <c r="B14" s="105" t="s">
        <v>742</v>
      </c>
      <c r="C14" s="105">
        <v>1</v>
      </c>
    </row>
    <row r="15" spans="1:3" ht="27.6" x14ac:dyDescent="0.3">
      <c r="A15" s="104" t="s">
        <v>750</v>
      </c>
      <c r="B15" s="105" t="s">
        <v>743</v>
      </c>
      <c r="C15" s="95">
        <v>0.23</v>
      </c>
    </row>
    <row r="16" spans="1:3" x14ac:dyDescent="0.3">
      <c r="A16" s="55"/>
      <c r="B16" s="105" t="s">
        <v>609</v>
      </c>
      <c r="C16" s="105"/>
    </row>
    <row r="17" spans="1:3" ht="27.6" x14ac:dyDescent="0.3">
      <c r="A17" s="104" t="s">
        <v>751</v>
      </c>
      <c r="B17" s="105" t="s">
        <v>742</v>
      </c>
      <c r="C17" s="95">
        <v>0.04</v>
      </c>
    </row>
    <row r="18" spans="1:3" x14ac:dyDescent="0.3">
      <c r="A18" s="464" t="s">
        <v>610</v>
      </c>
      <c r="B18" s="464"/>
      <c r="C18" s="464"/>
    </row>
    <row r="19" spans="1:3" ht="27.6" x14ac:dyDescent="0.3">
      <c r="A19" s="104" t="s">
        <v>752</v>
      </c>
      <c r="B19" s="105" t="s">
        <v>611</v>
      </c>
      <c r="C19" s="105" t="s">
        <v>612</v>
      </c>
    </row>
    <row r="20" spans="1:3" ht="41.4" x14ac:dyDescent="0.3">
      <c r="A20" s="104" t="s">
        <v>753</v>
      </c>
      <c r="B20" s="95">
        <v>1</v>
      </c>
      <c r="C20" s="95">
        <v>0.99</v>
      </c>
    </row>
    <row r="21" spans="1:3" ht="41.4" x14ac:dyDescent="0.3">
      <c r="A21" s="104" t="s">
        <v>754</v>
      </c>
      <c r="B21" s="95">
        <v>1</v>
      </c>
      <c r="C21" s="95">
        <v>1.08</v>
      </c>
    </row>
    <row r="22" spans="1:3" x14ac:dyDescent="0.3">
      <c r="A22" s="382" t="s">
        <v>131</v>
      </c>
      <c r="B22" s="382"/>
      <c r="C22" s="382"/>
    </row>
  </sheetData>
  <mergeCells count="8">
    <mergeCell ref="A18:C18"/>
    <mergeCell ref="A22:C22"/>
    <mergeCell ref="A3:A4"/>
    <mergeCell ref="C3:C4"/>
    <mergeCell ref="A5:C5"/>
    <mergeCell ref="A10:A12"/>
    <mergeCell ref="C10:C12"/>
    <mergeCell ref="A13:C13"/>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heetViews>
  <sheetFormatPr baseColWidth="10" defaultColWidth="11.44140625" defaultRowHeight="13.8" x14ac:dyDescent="0.3"/>
  <cols>
    <col min="1" max="1" width="45.88671875" style="6" customWidth="1"/>
    <col min="2" max="16384" width="11.44140625" style="6"/>
  </cols>
  <sheetData>
    <row r="1" spans="1:5" x14ac:dyDescent="0.3">
      <c r="A1" s="164" t="s">
        <v>614</v>
      </c>
    </row>
    <row r="2" spans="1:5" x14ac:dyDescent="0.3">
      <c r="A2" s="164" t="s">
        <v>615</v>
      </c>
    </row>
    <row r="3" spans="1:5" x14ac:dyDescent="0.3">
      <c r="A3" s="258" t="s">
        <v>616</v>
      </c>
    </row>
    <row r="4" spans="1:5" x14ac:dyDescent="0.3">
      <c r="A4" s="102" t="s">
        <v>617</v>
      </c>
      <c r="B4" s="102">
        <v>2014</v>
      </c>
      <c r="C4" s="102">
        <v>2015</v>
      </c>
      <c r="D4" s="102">
        <v>2016</v>
      </c>
      <c r="E4" s="102">
        <v>2017</v>
      </c>
    </row>
    <row r="5" spans="1:5" x14ac:dyDescent="0.3">
      <c r="A5" s="103" t="s">
        <v>618</v>
      </c>
      <c r="B5" s="105">
        <v>72</v>
      </c>
      <c r="C5" s="105">
        <v>89.8</v>
      </c>
      <c r="D5" s="105">
        <v>88.1</v>
      </c>
      <c r="E5" s="105">
        <v>95.5</v>
      </c>
    </row>
    <row r="6" spans="1:5" x14ac:dyDescent="0.3">
      <c r="A6" s="103" t="s">
        <v>619</v>
      </c>
      <c r="B6" s="105">
        <v>77.5</v>
      </c>
      <c r="C6" s="105">
        <v>95.8</v>
      </c>
      <c r="D6" s="105">
        <v>95.7</v>
      </c>
      <c r="E6" s="105">
        <v>48.6</v>
      </c>
    </row>
    <row r="7" spans="1:5" x14ac:dyDescent="0.3">
      <c r="A7" s="103" t="s">
        <v>620</v>
      </c>
      <c r="B7" s="105">
        <v>96.9</v>
      </c>
      <c r="C7" s="105">
        <v>100</v>
      </c>
      <c r="D7" s="105">
        <v>97.4</v>
      </c>
      <c r="E7" s="105">
        <v>75.7</v>
      </c>
    </row>
    <row r="8" spans="1:5" x14ac:dyDescent="0.3">
      <c r="A8" s="103" t="s">
        <v>621</v>
      </c>
      <c r="B8" s="105">
        <v>98.6</v>
      </c>
      <c r="C8" s="105">
        <v>100</v>
      </c>
      <c r="D8" s="105">
        <v>93.7</v>
      </c>
      <c r="E8" s="105">
        <v>83.399999999999991</v>
      </c>
    </row>
    <row r="9" spans="1:5" x14ac:dyDescent="0.3">
      <c r="A9" s="103" t="s">
        <v>622</v>
      </c>
      <c r="B9" s="105">
        <v>93.7</v>
      </c>
      <c r="C9" s="105">
        <v>94</v>
      </c>
      <c r="D9" s="105">
        <v>96.1</v>
      </c>
      <c r="E9" s="105">
        <v>89.1</v>
      </c>
    </row>
    <row r="10" spans="1:5" x14ac:dyDescent="0.3">
      <c r="A10" s="55" t="s">
        <v>623</v>
      </c>
      <c r="B10" s="105">
        <v>94.9</v>
      </c>
      <c r="C10" s="105">
        <v>95.5</v>
      </c>
      <c r="D10" s="105">
        <v>98.6</v>
      </c>
      <c r="E10" s="259">
        <v>93</v>
      </c>
    </row>
    <row r="11" spans="1:5" x14ac:dyDescent="0.3">
      <c r="A11" s="103" t="s">
        <v>624</v>
      </c>
      <c r="B11" s="105">
        <v>96.3</v>
      </c>
      <c r="C11" s="105">
        <v>97.4</v>
      </c>
      <c r="D11" s="105">
        <v>97.7</v>
      </c>
      <c r="E11" s="105">
        <v>86.4</v>
      </c>
    </row>
    <row r="12" spans="1:5" x14ac:dyDescent="0.3">
      <c r="A12" s="103" t="s">
        <v>625</v>
      </c>
      <c r="B12" s="105">
        <v>98.9</v>
      </c>
      <c r="C12" s="105">
        <v>100</v>
      </c>
      <c r="D12" s="105">
        <v>98.4</v>
      </c>
      <c r="E12" s="105">
        <v>88.6</v>
      </c>
    </row>
    <row r="13" spans="1:5" x14ac:dyDescent="0.3">
      <c r="A13" s="55" t="s">
        <v>626</v>
      </c>
      <c r="B13" s="105">
        <v>98.3</v>
      </c>
      <c r="C13" s="105">
        <v>96</v>
      </c>
      <c r="D13" s="105">
        <v>96.6</v>
      </c>
      <c r="E13" s="105">
        <v>89.3</v>
      </c>
    </row>
    <row r="14" spans="1:5" x14ac:dyDescent="0.3">
      <c r="A14" s="103" t="s">
        <v>627</v>
      </c>
      <c r="B14" s="105">
        <v>96.7</v>
      </c>
      <c r="C14" s="105">
        <v>97.4</v>
      </c>
      <c r="D14" s="105">
        <v>97.6</v>
      </c>
      <c r="E14" s="105">
        <v>92.9</v>
      </c>
    </row>
    <row r="15" spans="1:5" x14ac:dyDescent="0.3">
      <c r="A15" s="103" t="s">
        <v>628</v>
      </c>
      <c r="B15" s="105">
        <v>99</v>
      </c>
      <c r="C15" s="105">
        <v>83</v>
      </c>
      <c r="D15" s="105">
        <v>99.4</v>
      </c>
      <c r="E15" s="105">
        <v>84.2</v>
      </c>
    </row>
    <row r="16" spans="1:5" x14ac:dyDescent="0.3">
      <c r="A16" s="44" t="s">
        <v>629</v>
      </c>
      <c r="B16" s="105">
        <v>99.5</v>
      </c>
      <c r="C16" s="105">
        <v>99.1</v>
      </c>
      <c r="D16" s="105">
        <v>98.5</v>
      </c>
      <c r="E16" s="105">
        <v>82.1</v>
      </c>
    </row>
    <row r="17" spans="1:5" x14ac:dyDescent="0.3">
      <c r="A17" s="103" t="s">
        <v>630</v>
      </c>
      <c r="B17" s="105">
        <v>99.3</v>
      </c>
      <c r="C17" s="105">
        <v>99.2</v>
      </c>
      <c r="D17" s="105">
        <v>99.9</v>
      </c>
      <c r="E17" s="259">
        <v>100</v>
      </c>
    </row>
    <row r="18" spans="1:5" x14ac:dyDescent="0.3">
      <c r="A18" s="103" t="s">
        <v>631</v>
      </c>
      <c r="B18" s="105">
        <v>53.1</v>
      </c>
      <c r="C18" s="105">
        <v>96.3</v>
      </c>
      <c r="D18" s="105">
        <v>95.8</v>
      </c>
      <c r="E18" s="105">
        <v>96.5</v>
      </c>
    </row>
    <row r="19" spans="1:5" x14ac:dyDescent="0.3">
      <c r="A19" s="103" t="s">
        <v>632</v>
      </c>
      <c r="B19" s="105">
        <v>99.5</v>
      </c>
      <c r="C19" s="105">
        <v>96.1</v>
      </c>
      <c r="D19" s="105">
        <v>95.7</v>
      </c>
      <c r="E19" s="105">
        <v>94.199999999999989</v>
      </c>
    </row>
    <row r="20" spans="1:5" x14ac:dyDescent="0.3">
      <c r="A20" s="103" t="s">
        <v>633</v>
      </c>
      <c r="B20" s="105">
        <v>95.2</v>
      </c>
      <c r="C20" s="105">
        <v>97.7</v>
      </c>
      <c r="D20" s="105">
        <v>99.6</v>
      </c>
      <c r="E20" s="105">
        <v>82.5</v>
      </c>
    </row>
    <row r="21" spans="1:5" x14ac:dyDescent="0.3">
      <c r="A21" s="103" t="s">
        <v>634</v>
      </c>
      <c r="B21" s="105">
        <v>90.6</v>
      </c>
      <c r="C21" s="105">
        <v>96.9</v>
      </c>
      <c r="D21" s="105">
        <v>97.2</v>
      </c>
      <c r="E21" s="259">
        <v>92</v>
      </c>
    </row>
    <row r="22" spans="1:5" x14ac:dyDescent="0.3">
      <c r="A22" s="103" t="s">
        <v>635</v>
      </c>
      <c r="B22" s="105">
        <v>63.7</v>
      </c>
      <c r="C22" s="105">
        <v>99.9</v>
      </c>
      <c r="D22" s="105">
        <v>99.5</v>
      </c>
      <c r="E22" s="105">
        <v>82.3</v>
      </c>
    </row>
    <row r="23" spans="1:5" x14ac:dyDescent="0.3">
      <c r="A23" s="103" t="s">
        <v>636</v>
      </c>
      <c r="B23" s="105">
        <v>84.6</v>
      </c>
      <c r="C23" s="105">
        <v>87.8</v>
      </c>
      <c r="D23" s="105">
        <v>100</v>
      </c>
      <c r="E23" s="105">
        <v>95.199999999999989</v>
      </c>
    </row>
    <row r="24" spans="1:5" x14ac:dyDescent="0.3">
      <c r="A24" s="103" t="s">
        <v>637</v>
      </c>
      <c r="B24" s="105">
        <v>84.1</v>
      </c>
      <c r="C24" s="105">
        <v>95</v>
      </c>
      <c r="D24" s="105">
        <v>98.4</v>
      </c>
      <c r="E24" s="105">
        <v>93.100000000000009</v>
      </c>
    </row>
    <row r="25" spans="1:5" x14ac:dyDescent="0.3">
      <c r="A25" s="103" t="s">
        <v>638</v>
      </c>
      <c r="B25" s="105">
        <v>92.2</v>
      </c>
      <c r="C25" s="105">
        <v>93.2</v>
      </c>
      <c r="D25" s="105">
        <v>97.5</v>
      </c>
      <c r="E25" s="259">
        <v>83</v>
      </c>
    </row>
    <row r="26" spans="1:5" x14ac:dyDescent="0.3">
      <c r="A26" s="55" t="s">
        <v>639</v>
      </c>
      <c r="B26" s="105">
        <v>96.4</v>
      </c>
      <c r="C26" s="105">
        <v>96.4</v>
      </c>
      <c r="D26" s="105">
        <v>99.2</v>
      </c>
      <c r="E26" s="105">
        <v>88.1</v>
      </c>
    </row>
    <row r="27" spans="1:5" x14ac:dyDescent="0.3">
      <c r="A27" s="55" t="s">
        <v>640</v>
      </c>
      <c r="B27" s="105">
        <v>90</v>
      </c>
      <c r="C27" s="105">
        <v>95.6</v>
      </c>
      <c r="D27" s="105">
        <v>98.7</v>
      </c>
      <c r="E27" s="105">
        <v>65.8</v>
      </c>
    </row>
    <row r="28" spans="1:5" x14ac:dyDescent="0.3">
      <c r="A28" s="103" t="s">
        <v>641</v>
      </c>
      <c r="B28" s="105">
        <v>96.7</v>
      </c>
      <c r="C28" s="105">
        <v>99.3</v>
      </c>
      <c r="D28" s="105">
        <v>99.9</v>
      </c>
      <c r="E28" s="259">
        <v>92</v>
      </c>
    </row>
    <row r="29" spans="1:5" x14ac:dyDescent="0.3">
      <c r="A29" s="103" t="s">
        <v>642</v>
      </c>
      <c r="B29" s="105">
        <v>93.5</v>
      </c>
      <c r="C29" s="105">
        <v>94</v>
      </c>
      <c r="D29" s="105">
        <v>93</v>
      </c>
      <c r="E29" s="105">
        <v>66.600000000000009</v>
      </c>
    </row>
    <row r="30" spans="1:5" x14ac:dyDescent="0.3">
      <c r="A30" s="55" t="s">
        <v>643</v>
      </c>
      <c r="B30" s="105">
        <v>97.3</v>
      </c>
      <c r="C30" s="105">
        <v>95.8</v>
      </c>
      <c r="D30" s="105">
        <v>95.7</v>
      </c>
      <c r="E30" s="105">
        <v>89.7</v>
      </c>
    </row>
    <row r="31" spans="1:5" x14ac:dyDescent="0.3">
      <c r="A31" s="55" t="s">
        <v>644</v>
      </c>
      <c r="B31" s="105">
        <v>99.8</v>
      </c>
      <c r="C31" s="105">
        <v>98.5</v>
      </c>
      <c r="D31" s="105">
        <v>98.5</v>
      </c>
      <c r="E31" s="105">
        <v>93.7</v>
      </c>
    </row>
    <row r="32" spans="1:5" x14ac:dyDescent="0.3">
      <c r="A32" s="103" t="s">
        <v>645</v>
      </c>
      <c r="B32" s="105">
        <v>96.9</v>
      </c>
      <c r="C32" s="105">
        <v>99.8</v>
      </c>
      <c r="D32" s="105">
        <v>97.8</v>
      </c>
      <c r="E32" s="105">
        <v>97.2</v>
      </c>
    </row>
    <row r="33" spans="1:5" x14ac:dyDescent="0.3">
      <c r="A33" s="103" t="s">
        <v>646</v>
      </c>
      <c r="B33" s="105">
        <v>90.2</v>
      </c>
      <c r="C33" s="105">
        <v>90.2</v>
      </c>
      <c r="D33" s="105">
        <v>98.7</v>
      </c>
      <c r="E33" s="105">
        <v>85.2</v>
      </c>
    </row>
    <row r="34" spans="1:5" x14ac:dyDescent="0.3">
      <c r="A34" s="382" t="s">
        <v>131</v>
      </c>
      <c r="B34" s="382"/>
      <c r="C34" s="382"/>
      <c r="D34" s="382"/>
      <c r="E34" s="382"/>
    </row>
  </sheetData>
  <mergeCells count="1">
    <mergeCell ref="A34:E3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heetViews>
  <sheetFormatPr baseColWidth="10" defaultColWidth="11.44140625" defaultRowHeight="13.8" x14ac:dyDescent="0.3"/>
  <cols>
    <col min="1" max="1" width="25.88671875" style="6" customWidth="1"/>
    <col min="2" max="16384" width="11.44140625" style="6"/>
  </cols>
  <sheetData>
    <row r="1" spans="1:9" x14ac:dyDescent="0.3">
      <c r="A1" s="158" t="s">
        <v>647</v>
      </c>
    </row>
    <row r="2" spans="1:9" x14ac:dyDescent="0.3">
      <c r="A2" s="158" t="s">
        <v>723</v>
      </c>
    </row>
    <row r="3" spans="1:9" x14ac:dyDescent="0.3">
      <c r="A3" s="164"/>
    </row>
    <row r="4" spans="1:9" x14ac:dyDescent="0.3">
      <c r="A4" s="429" t="s">
        <v>648</v>
      </c>
      <c r="B4" s="429">
        <v>2014</v>
      </c>
      <c r="C4" s="429"/>
      <c r="D4" s="429">
        <v>2015</v>
      </c>
      <c r="E4" s="429"/>
      <c r="F4" s="429">
        <v>2016</v>
      </c>
      <c r="G4" s="429"/>
      <c r="H4" s="429">
        <v>2017</v>
      </c>
      <c r="I4" s="429"/>
    </row>
    <row r="5" spans="1:9" ht="41.4" x14ac:dyDescent="0.3">
      <c r="A5" s="430"/>
      <c r="B5" s="197" t="s">
        <v>649</v>
      </c>
      <c r="C5" s="197" t="s">
        <v>650</v>
      </c>
      <c r="D5" s="197" t="s">
        <v>649</v>
      </c>
      <c r="E5" s="197" t="s">
        <v>650</v>
      </c>
      <c r="F5" s="197" t="s">
        <v>649</v>
      </c>
      <c r="G5" s="197" t="s">
        <v>650</v>
      </c>
      <c r="H5" s="197" t="s">
        <v>649</v>
      </c>
      <c r="I5" s="197" t="s">
        <v>650</v>
      </c>
    </row>
    <row r="6" spans="1:9" x14ac:dyDescent="0.3">
      <c r="A6" s="260" t="s">
        <v>651</v>
      </c>
      <c r="B6" s="192">
        <v>8</v>
      </c>
      <c r="C6" s="193">
        <v>1</v>
      </c>
      <c r="D6" s="192">
        <v>6</v>
      </c>
      <c r="E6" s="193">
        <v>1</v>
      </c>
      <c r="F6" s="192">
        <v>5</v>
      </c>
      <c r="G6" s="193">
        <v>1</v>
      </c>
      <c r="H6" s="192">
        <v>5</v>
      </c>
      <c r="I6" s="193">
        <v>1</v>
      </c>
    </row>
    <row r="7" spans="1:9" x14ac:dyDescent="0.3">
      <c r="A7" s="469" t="s">
        <v>652</v>
      </c>
      <c r="B7" s="409">
        <v>5</v>
      </c>
      <c r="C7" s="470">
        <v>1</v>
      </c>
      <c r="D7" s="192"/>
      <c r="E7" s="192"/>
      <c r="F7" s="192"/>
      <c r="G7" s="192"/>
      <c r="H7" s="409">
        <v>4</v>
      </c>
      <c r="I7" s="470">
        <v>1</v>
      </c>
    </row>
    <row r="8" spans="1:9" x14ac:dyDescent="0.3">
      <c r="A8" s="469"/>
      <c r="B8" s="409"/>
      <c r="C8" s="470"/>
      <c r="D8" s="192">
        <v>5</v>
      </c>
      <c r="E8" s="193">
        <v>1</v>
      </c>
      <c r="F8" s="192">
        <v>5</v>
      </c>
      <c r="G8" s="193">
        <v>1</v>
      </c>
      <c r="H8" s="409"/>
      <c r="I8" s="470"/>
    </row>
    <row r="9" spans="1:9" x14ac:dyDescent="0.3">
      <c r="A9" s="260" t="s">
        <v>653</v>
      </c>
      <c r="B9" s="192">
        <v>4</v>
      </c>
      <c r="C9" s="193">
        <v>1</v>
      </c>
      <c r="D9" s="192">
        <v>4</v>
      </c>
      <c r="E9" s="193">
        <v>1</v>
      </c>
      <c r="F9" s="192">
        <v>4</v>
      </c>
      <c r="G9" s="193">
        <v>1</v>
      </c>
      <c r="H9" s="192">
        <v>4</v>
      </c>
      <c r="I9" s="193">
        <v>1</v>
      </c>
    </row>
    <row r="10" spans="1:9" x14ac:dyDescent="0.3">
      <c r="A10" s="107" t="s">
        <v>161</v>
      </c>
      <c r="B10" s="190">
        <v>7</v>
      </c>
      <c r="C10" s="194">
        <v>1</v>
      </c>
      <c r="D10" s="190">
        <v>5</v>
      </c>
      <c r="E10" s="194">
        <v>1</v>
      </c>
      <c r="F10" s="190">
        <v>5</v>
      </c>
      <c r="G10" s="194">
        <v>1</v>
      </c>
      <c r="H10" s="190">
        <v>4</v>
      </c>
      <c r="I10" s="194">
        <v>1</v>
      </c>
    </row>
    <row r="11" spans="1:9" x14ac:dyDescent="0.3">
      <c r="A11" s="261" t="s">
        <v>507</v>
      </c>
      <c r="B11" s="197">
        <v>24</v>
      </c>
      <c r="C11" s="262">
        <v>1</v>
      </c>
      <c r="D11" s="197">
        <v>20</v>
      </c>
      <c r="E11" s="262">
        <v>1</v>
      </c>
      <c r="F11" s="197">
        <v>18</v>
      </c>
      <c r="G11" s="262">
        <v>1</v>
      </c>
      <c r="H11" s="197">
        <v>17</v>
      </c>
      <c r="I11" s="262">
        <v>1</v>
      </c>
    </row>
    <row r="12" spans="1:9" x14ac:dyDescent="0.3">
      <c r="A12" s="382" t="s">
        <v>131</v>
      </c>
      <c r="B12" s="382"/>
      <c r="C12" s="382"/>
      <c r="D12" s="382"/>
      <c r="E12" s="382"/>
      <c r="F12" s="382"/>
      <c r="G12" s="382"/>
      <c r="H12" s="382"/>
      <c r="I12" s="382"/>
    </row>
  </sheetData>
  <mergeCells count="11">
    <mergeCell ref="A12:I12"/>
    <mergeCell ref="A4:A5"/>
    <mergeCell ref="B4:C4"/>
    <mergeCell ref="D4:E4"/>
    <mergeCell ref="F4:G4"/>
    <mergeCell ref="H4:I4"/>
    <mergeCell ref="A7:A8"/>
    <mergeCell ref="B7:B8"/>
    <mergeCell ref="C7:C8"/>
    <mergeCell ref="H7:H8"/>
    <mergeCell ref="I7:I8"/>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heetViews>
  <sheetFormatPr baseColWidth="10" defaultColWidth="11.44140625" defaultRowHeight="13.8" x14ac:dyDescent="0.3"/>
  <cols>
    <col min="1" max="16384" width="11.44140625" style="6"/>
  </cols>
  <sheetData>
    <row r="1" spans="1:9" x14ac:dyDescent="0.3">
      <c r="A1" s="158" t="s">
        <v>654</v>
      </c>
    </row>
    <row r="2" spans="1:9" x14ac:dyDescent="0.3">
      <c r="A2" s="158" t="s">
        <v>724</v>
      </c>
    </row>
    <row r="3" spans="1:9" x14ac:dyDescent="0.3">
      <c r="A3" s="164"/>
    </row>
    <row r="4" spans="1:9" x14ac:dyDescent="0.3">
      <c r="A4" s="429" t="s">
        <v>648</v>
      </c>
      <c r="B4" s="429">
        <v>2014</v>
      </c>
      <c r="C4" s="429"/>
      <c r="D4" s="429">
        <v>2015</v>
      </c>
      <c r="E4" s="429"/>
      <c r="F4" s="429">
        <v>2016</v>
      </c>
      <c r="G4" s="429"/>
      <c r="H4" s="429">
        <v>2017</v>
      </c>
      <c r="I4" s="429"/>
    </row>
    <row r="5" spans="1:9" ht="41.4" x14ac:dyDescent="0.3">
      <c r="A5" s="430"/>
      <c r="B5" s="197" t="s">
        <v>649</v>
      </c>
      <c r="C5" s="197" t="s">
        <v>650</v>
      </c>
      <c r="D5" s="197" t="s">
        <v>649</v>
      </c>
      <c r="E5" s="197" t="s">
        <v>650</v>
      </c>
      <c r="F5" s="197" t="s">
        <v>649</v>
      </c>
      <c r="G5" s="197" t="s">
        <v>650</v>
      </c>
      <c r="H5" s="197" t="s">
        <v>649</v>
      </c>
      <c r="I5" s="197" t="s">
        <v>650</v>
      </c>
    </row>
    <row r="6" spans="1:9" x14ac:dyDescent="0.3">
      <c r="A6" s="260" t="s">
        <v>651</v>
      </c>
      <c r="B6" s="192">
        <v>129</v>
      </c>
      <c r="C6" s="192" t="s">
        <v>655</v>
      </c>
      <c r="D6" s="192">
        <v>137</v>
      </c>
      <c r="E6" s="193">
        <v>1</v>
      </c>
      <c r="F6" s="192">
        <v>164</v>
      </c>
      <c r="G6" s="192" t="s">
        <v>656</v>
      </c>
      <c r="H6" s="192">
        <v>129</v>
      </c>
      <c r="I6" s="263">
        <v>0.99219999999999997</v>
      </c>
    </row>
    <row r="7" spans="1:9" x14ac:dyDescent="0.3">
      <c r="A7" s="469" t="s">
        <v>652</v>
      </c>
      <c r="B7" s="409">
        <v>5</v>
      </c>
      <c r="C7" s="470">
        <v>1</v>
      </c>
      <c r="D7" s="192"/>
      <c r="E7" s="192"/>
      <c r="F7" s="192"/>
      <c r="G7" s="192"/>
      <c r="H7" s="409">
        <v>4</v>
      </c>
      <c r="I7" s="470">
        <v>1</v>
      </c>
    </row>
    <row r="8" spans="1:9" x14ac:dyDescent="0.3">
      <c r="A8" s="469"/>
      <c r="B8" s="409"/>
      <c r="C8" s="470"/>
      <c r="D8" s="192">
        <v>4</v>
      </c>
      <c r="E8" s="193">
        <v>1</v>
      </c>
      <c r="F8" s="192">
        <v>4</v>
      </c>
      <c r="G8" s="193">
        <v>1</v>
      </c>
      <c r="H8" s="409"/>
      <c r="I8" s="470"/>
    </row>
    <row r="9" spans="1:9" ht="27.6" x14ac:dyDescent="0.3">
      <c r="A9" s="260" t="s">
        <v>653</v>
      </c>
      <c r="B9" s="192">
        <v>4</v>
      </c>
      <c r="C9" s="193">
        <v>1</v>
      </c>
      <c r="D9" s="192">
        <v>4</v>
      </c>
      <c r="E9" s="193">
        <v>1</v>
      </c>
      <c r="F9" s="192">
        <v>4</v>
      </c>
      <c r="G9" s="193">
        <v>1</v>
      </c>
      <c r="H9" s="192">
        <v>4</v>
      </c>
      <c r="I9" s="193">
        <v>1</v>
      </c>
    </row>
    <row r="10" spans="1:9" ht="27.6" x14ac:dyDescent="0.3">
      <c r="A10" s="107" t="s">
        <v>161</v>
      </c>
      <c r="B10" s="221">
        <v>1946</v>
      </c>
      <c r="C10" s="228">
        <v>0.99529999999999996</v>
      </c>
      <c r="D10" s="221">
        <v>2497</v>
      </c>
      <c r="E10" s="228">
        <v>0.99870000000000003</v>
      </c>
      <c r="F10" s="221">
        <v>2883</v>
      </c>
      <c r="G10" s="228">
        <v>0.99409999999999998</v>
      </c>
      <c r="H10" s="190">
        <v>2840</v>
      </c>
      <c r="I10" s="228">
        <v>0.99890000000000001</v>
      </c>
    </row>
    <row r="11" spans="1:9" x14ac:dyDescent="0.3">
      <c r="A11" s="261" t="s">
        <v>507</v>
      </c>
      <c r="B11" s="225">
        <v>2084</v>
      </c>
      <c r="C11" s="264">
        <v>0.99480000000000002</v>
      </c>
      <c r="D11" s="225">
        <v>1642</v>
      </c>
      <c r="E11" s="264">
        <v>0.99880000000000002</v>
      </c>
      <c r="F11" s="225">
        <v>3055</v>
      </c>
      <c r="G11" s="264">
        <v>0.99250000000000005</v>
      </c>
      <c r="H11" s="197">
        <v>2977</v>
      </c>
      <c r="I11" s="264">
        <v>0.99780000000000002</v>
      </c>
    </row>
    <row r="12" spans="1:9" x14ac:dyDescent="0.3">
      <c r="A12" s="382" t="s">
        <v>131</v>
      </c>
      <c r="B12" s="382"/>
      <c r="C12" s="382"/>
      <c r="D12" s="382"/>
      <c r="E12" s="382"/>
      <c r="F12" s="382"/>
      <c r="G12" s="382"/>
      <c r="H12" s="382"/>
      <c r="I12" s="382"/>
    </row>
  </sheetData>
  <mergeCells count="11">
    <mergeCell ref="A12:I12"/>
    <mergeCell ref="A4:A5"/>
    <mergeCell ref="B4:C4"/>
    <mergeCell ref="D4:E4"/>
    <mergeCell ref="F4:G4"/>
    <mergeCell ref="H4:I4"/>
    <mergeCell ref="A7:A8"/>
    <mergeCell ref="B7:B8"/>
    <mergeCell ref="C7:C8"/>
    <mergeCell ref="H7:H8"/>
    <mergeCell ref="I7:I8"/>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heetViews>
  <sheetFormatPr baseColWidth="10" defaultColWidth="11.44140625" defaultRowHeight="13.8" x14ac:dyDescent="0.3"/>
  <cols>
    <col min="1" max="1" width="14.44140625" style="6" customWidth="1"/>
    <col min="2" max="16384" width="11.44140625" style="6"/>
  </cols>
  <sheetData>
    <row r="1" spans="1:10" x14ac:dyDescent="0.3">
      <c r="A1" s="158" t="s">
        <v>657</v>
      </c>
    </row>
    <row r="2" spans="1:10" x14ac:dyDescent="0.3">
      <c r="A2" s="158" t="s">
        <v>658</v>
      </c>
    </row>
    <row r="3" spans="1:10" x14ac:dyDescent="0.3">
      <c r="A3" s="147"/>
    </row>
    <row r="4" spans="1:10" x14ac:dyDescent="0.3">
      <c r="A4" s="197" t="s">
        <v>659</v>
      </c>
      <c r="B4" s="197">
        <v>2009</v>
      </c>
      <c r="C4" s="197">
        <v>2010</v>
      </c>
      <c r="D4" s="197">
        <v>2011</v>
      </c>
      <c r="E4" s="197">
        <v>2012</v>
      </c>
      <c r="F4" s="197">
        <v>2013</v>
      </c>
      <c r="G4" s="197">
        <v>2014</v>
      </c>
      <c r="H4" s="197">
        <v>2015</v>
      </c>
      <c r="I4" s="197">
        <v>2016</v>
      </c>
      <c r="J4" s="197">
        <v>2017</v>
      </c>
    </row>
    <row r="5" spans="1:10" x14ac:dyDescent="0.3">
      <c r="A5" s="248" t="s">
        <v>660</v>
      </c>
      <c r="B5" s="265">
        <v>1</v>
      </c>
      <c r="C5" s="265">
        <v>0.9</v>
      </c>
      <c r="D5" s="265">
        <v>1</v>
      </c>
      <c r="E5" s="265">
        <v>1</v>
      </c>
      <c r="F5" s="265">
        <v>1</v>
      </c>
      <c r="G5" s="265">
        <v>0.98340000000000005</v>
      </c>
      <c r="H5" s="266">
        <v>1</v>
      </c>
      <c r="I5" s="266">
        <v>1</v>
      </c>
      <c r="J5" s="266">
        <v>1</v>
      </c>
    </row>
    <row r="6" spans="1:10" x14ac:dyDescent="0.3">
      <c r="A6" s="238" t="s">
        <v>661</v>
      </c>
      <c r="B6" s="267">
        <v>0.107</v>
      </c>
      <c r="C6" s="267">
        <v>0.107</v>
      </c>
      <c r="D6" s="267">
        <v>0.107</v>
      </c>
      <c r="E6" s="267">
        <v>0.107</v>
      </c>
      <c r="F6" s="267">
        <v>0.107</v>
      </c>
      <c r="G6" s="267">
        <v>0.107</v>
      </c>
      <c r="H6" s="267">
        <v>0.107</v>
      </c>
      <c r="I6" s="267">
        <v>0.107</v>
      </c>
      <c r="J6" s="267">
        <v>0.107</v>
      </c>
    </row>
    <row r="7" spans="1:10" x14ac:dyDescent="0.3">
      <c r="A7" s="379" t="s">
        <v>29</v>
      </c>
      <c r="B7" s="379"/>
      <c r="C7" s="379"/>
      <c r="D7" s="379"/>
      <c r="E7" s="379"/>
      <c r="F7" s="379"/>
      <c r="G7" s="379"/>
      <c r="H7" s="379"/>
      <c r="I7" s="379"/>
      <c r="J7" s="379"/>
    </row>
  </sheetData>
  <mergeCells count="1">
    <mergeCell ref="A7:J7"/>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heetViews>
  <sheetFormatPr baseColWidth="10" defaultColWidth="11.44140625" defaultRowHeight="13.8" x14ac:dyDescent="0.3"/>
  <cols>
    <col min="1" max="1" width="56.44140625" style="6" customWidth="1"/>
    <col min="2" max="16384" width="11.44140625" style="6"/>
  </cols>
  <sheetData>
    <row r="1" spans="1:4" x14ac:dyDescent="0.3">
      <c r="A1" s="164" t="s">
        <v>662</v>
      </c>
    </row>
    <row r="2" spans="1:4" x14ac:dyDescent="0.3">
      <c r="A2" s="164" t="s">
        <v>663</v>
      </c>
    </row>
    <row r="3" spans="1:4" x14ac:dyDescent="0.3">
      <c r="A3" s="147"/>
    </row>
    <row r="4" spans="1:4" x14ac:dyDescent="0.3">
      <c r="A4" s="268"/>
      <c r="B4" s="428" t="s">
        <v>511</v>
      </c>
      <c r="C4" s="428"/>
      <c r="D4" s="428"/>
    </row>
    <row r="5" spans="1:4" x14ac:dyDescent="0.3">
      <c r="A5" s="219" t="s">
        <v>659</v>
      </c>
      <c r="B5" s="219">
        <v>2017</v>
      </c>
      <c r="C5" s="219">
        <v>2016</v>
      </c>
      <c r="D5" s="219">
        <v>2015</v>
      </c>
    </row>
    <row r="6" spans="1:4" x14ac:dyDescent="0.3">
      <c r="A6" s="269" t="s">
        <v>664</v>
      </c>
      <c r="B6" s="266">
        <v>1</v>
      </c>
      <c r="C6" s="266">
        <v>1</v>
      </c>
      <c r="D6" s="266">
        <v>1</v>
      </c>
    </row>
    <row r="7" spans="1:4" x14ac:dyDescent="0.3">
      <c r="A7" s="107" t="s">
        <v>665</v>
      </c>
      <c r="B7" s="190">
        <v>187</v>
      </c>
      <c r="C7" s="190">
        <v>152</v>
      </c>
      <c r="D7" s="190">
        <v>128</v>
      </c>
    </row>
    <row r="8" spans="1:4" x14ac:dyDescent="0.3">
      <c r="A8" s="107" t="s">
        <v>666</v>
      </c>
      <c r="B8" s="194">
        <v>1</v>
      </c>
      <c r="C8" s="194">
        <v>1</v>
      </c>
      <c r="D8" s="194">
        <v>1</v>
      </c>
    </row>
    <row r="9" spans="1:4" x14ac:dyDescent="0.3">
      <c r="A9" s="270" t="s">
        <v>667</v>
      </c>
      <c r="B9" s="238">
        <v>16</v>
      </c>
      <c r="C9" s="238">
        <v>11</v>
      </c>
      <c r="D9" s="238">
        <v>7</v>
      </c>
    </row>
    <row r="10" spans="1:4" x14ac:dyDescent="0.3">
      <c r="A10" s="382" t="s">
        <v>131</v>
      </c>
      <c r="B10" s="382"/>
      <c r="C10" s="382"/>
      <c r="D10" s="382"/>
    </row>
  </sheetData>
  <mergeCells count="2">
    <mergeCell ref="B4:D4"/>
    <mergeCell ref="A10:D10"/>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heetViews>
  <sheetFormatPr baseColWidth="10" defaultColWidth="11.44140625" defaultRowHeight="13.8" x14ac:dyDescent="0.3"/>
  <cols>
    <col min="1" max="1" width="43.109375" style="6" customWidth="1"/>
    <col min="2" max="2" width="17.88671875" style="6" customWidth="1"/>
    <col min="3" max="16384" width="11.44140625" style="6"/>
  </cols>
  <sheetData>
    <row r="1" spans="1:4" x14ac:dyDescent="0.3">
      <c r="A1" s="158" t="s">
        <v>668</v>
      </c>
    </row>
    <row r="2" spans="1:4" x14ac:dyDescent="0.3">
      <c r="A2" s="158" t="s">
        <v>669</v>
      </c>
    </row>
    <row r="3" spans="1:4" x14ac:dyDescent="0.3">
      <c r="A3" s="164" t="s">
        <v>670</v>
      </c>
    </row>
    <row r="4" spans="1:4" x14ac:dyDescent="0.3">
      <c r="A4" s="417" t="s">
        <v>671</v>
      </c>
      <c r="B4" s="417" t="s">
        <v>672</v>
      </c>
      <c r="C4" s="417" t="s">
        <v>673</v>
      </c>
      <c r="D4" s="170"/>
    </row>
    <row r="5" spans="1:4" x14ac:dyDescent="0.3">
      <c r="A5" s="417"/>
      <c r="B5" s="417"/>
      <c r="C5" s="417"/>
      <c r="D5" s="170"/>
    </row>
    <row r="6" spans="1:4" x14ac:dyDescent="0.3">
      <c r="A6" s="103" t="s">
        <v>674</v>
      </c>
      <c r="B6" s="271">
        <v>0.91669999999999996</v>
      </c>
      <c r="C6" s="105" t="s">
        <v>675</v>
      </c>
      <c r="D6" s="170"/>
    </row>
    <row r="7" spans="1:4" x14ac:dyDescent="0.3">
      <c r="A7" s="103" t="s">
        <v>676</v>
      </c>
      <c r="B7" s="95">
        <v>0.95</v>
      </c>
      <c r="C7" s="105" t="s">
        <v>675</v>
      </c>
      <c r="D7" s="170"/>
    </row>
    <row r="8" spans="1:4" x14ac:dyDescent="0.3">
      <c r="A8" s="103" t="s">
        <v>677</v>
      </c>
      <c r="B8" s="271">
        <v>0.97209999999999996</v>
      </c>
      <c r="C8" s="105" t="s">
        <v>675</v>
      </c>
      <c r="D8" s="170"/>
    </row>
    <row r="9" spans="1:4" x14ac:dyDescent="0.3">
      <c r="A9" s="103" t="s">
        <v>678</v>
      </c>
      <c r="B9" s="95">
        <v>1</v>
      </c>
      <c r="C9" s="105" t="s">
        <v>675</v>
      </c>
      <c r="D9" s="170"/>
    </row>
    <row r="10" spans="1:4" x14ac:dyDescent="0.3">
      <c r="A10" s="103" t="s">
        <v>679</v>
      </c>
      <c r="B10" s="95">
        <v>1</v>
      </c>
      <c r="C10" s="105" t="s">
        <v>675</v>
      </c>
      <c r="D10" s="170"/>
    </row>
    <row r="11" spans="1:4" x14ac:dyDescent="0.3">
      <c r="A11" s="103" t="s">
        <v>680</v>
      </c>
      <c r="B11" s="95">
        <v>1</v>
      </c>
      <c r="C11" s="105" t="s">
        <v>675</v>
      </c>
      <c r="D11" s="170"/>
    </row>
    <row r="12" spans="1:4" x14ac:dyDescent="0.3">
      <c r="A12" s="103" t="s">
        <v>681</v>
      </c>
      <c r="B12" s="95">
        <v>0.95</v>
      </c>
      <c r="C12" s="105" t="s">
        <v>675</v>
      </c>
      <c r="D12" s="170"/>
    </row>
    <row r="13" spans="1:4" x14ac:dyDescent="0.3">
      <c r="A13" s="103" t="s">
        <v>682</v>
      </c>
      <c r="B13" s="95">
        <v>1</v>
      </c>
      <c r="C13" s="105" t="s">
        <v>675</v>
      </c>
      <c r="D13" s="170"/>
    </row>
    <row r="14" spans="1:4" x14ac:dyDescent="0.3">
      <c r="A14" s="103" t="s">
        <v>683</v>
      </c>
      <c r="B14" s="95">
        <v>1</v>
      </c>
      <c r="C14" s="105" t="s">
        <v>675</v>
      </c>
      <c r="D14" s="170"/>
    </row>
    <row r="15" spans="1:4" x14ac:dyDescent="0.3">
      <c r="A15" s="103" t="s">
        <v>684</v>
      </c>
      <c r="B15" s="95">
        <v>1</v>
      </c>
      <c r="C15" s="105" t="s">
        <v>675</v>
      </c>
      <c r="D15" s="170"/>
    </row>
    <row r="16" spans="1:4" x14ac:dyDescent="0.3">
      <c r="A16" s="103" t="s">
        <v>685</v>
      </c>
      <c r="B16" s="95">
        <v>1</v>
      </c>
      <c r="C16" s="105" t="s">
        <v>675</v>
      </c>
      <c r="D16" s="170"/>
    </row>
    <row r="17" spans="1:4" x14ac:dyDescent="0.3">
      <c r="A17" s="103" t="s">
        <v>686</v>
      </c>
      <c r="B17" s="95">
        <v>1</v>
      </c>
      <c r="C17" s="105" t="s">
        <v>675</v>
      </c>
      <c r="D17" s="170"/>
    </row>
    <row r="18" spans="1:4" x14ac:dyDescent="0.3">
      <c r="A18" s="103" t="s">
        <v>687</v>
      </c>
      <c r="B18" s="95">
        <v>1</v>
      </c>
      <c r="C18" s="105" t="s">
        <v>675</v>
      </c>
      <c r="D18" s="170"/>
    </row>
    <row r="19" spans="1:4" x14ac:dyDescent="0.3">
      <c r="A19" s="103" t="s">
        <v>688</v>
      </c>
      <c r="B19" s="95">
        <v>1</v>
      </c>
      <c r="C19" s="105" t="s">
        <v>675</v>
      </c>
      <c r="D19" s="170"/>
    </row>
    <row r="20" spans="1:4" x14ac:dyDescent="0.3">
      <c r="A20" s="103" t="s">
        <v>689</v>
      </c>
      <c r="B20" s="95">
        <v>1</v>
      </c>
      <c r="C20" s="105" t="s">
        <v>675</v>
      </c>
      <c r="D20" s="170"/>
    </row>
    <row r="21" spans="1:4" x14ac:dyDescent="0.3">
      <c r="A21" s="103" t="s">
        <v>690</v>
      </c>
      <c r="B21" s="95">
        <v>1</v>
      </c>
      <c r="C21" s="105" t="s">
        <v>675</v>
      </c>
      <c r="D21" s="170"/>
    </row>
    <row r="22" spans="1:4" x14ac:dyDescent="0.3">
      <c r="A22" s="103" t="s">
        <v>691</v>
      </c>
      <c r="B22" s="95">
        <v>1</v>
      </c>
      <c r="C22" s="105" t="s">
        <v>675</v>
      </c>
      <c r="D22" s="170"/>
    </row>
    <row r="23" spans="1:4" x14ac:dyDescent="0.3">
      <c r="A23" s="103" t="s">
        <v>692</v>
      </c>
      <c r="B23" s="271">
        <v>0.99550000000000005</v>
      </c>
      <c r="C23" s="105" t="s">
        <v>675</v>
      </c>
      <c r="D23" s="170"/>
    </row>
    <row r="24" spans="1:4" x14ac:dyDescent="0.3">
      <c r="A24" s="463" t="s">
        <v>693</v>
      </c>
      <c r="B24" s="463"/>
      <c r="C24" s="463"/>
      <c r="D24" s="170"/>
    </row>
  </sheetData>
  <mergeCells count="4">
    <mergeCell ref="A4:A5"/>
    <mergeCell ref="B4:B5"/>
    <mergeCell ref="C4:C5"/>
    <mergeCell ref="A24:C24"/>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E17"/>
  <sheetViews>
    <sheetView workbookViewId="0"/>
  </sheetViews>
  <sheetFormatPr baseColWidth="10" defaultColWidth="11.5546875" defaultRowHeight="13.8" x14ac:dyDescent="0.3"/>
  <cols>
    <col min="1" max="1" width="32.88671875" style="6" customWidth="1"/>
    <col min="2" max="2" width="11.5546875" style="6"/>
    <col min="3" max="3" width="18.44140625" style="6" customWidth="1"/>
    <col min="4" max="4" width="14.5546875" style="6" customWidth="1"/>
    <col min="5" max="5" width="19.33203125" style="6" customWidth="1"/>
    <col min="6" max="16384" width="11.5546875" style="6"/>
  </cols>
  <sheetData>
    <row r="1" spans="1:5" x14ac:dyDescent="0.3">
      <c r="A1" s="272" t="s">
        <v>694</v>
      </c>
    </row>
    <row r="2" spans="1:5" x14ac:dyDescent="0.3">
      <c r="A2" s="272" t="s">
        <v>219</v>
      </c>
    </row>
    <row r="4" spans="1:5" x14ac:dyDescent="0.3">
      <c r="A4" s="272" t="s">
        <v>43</v>
      </c>
    </row>
    <row r="5" spans="1:5" x14ac:dyDescent="0.3">
      <c r="A5" s="272" t="s">
        <v>220</v>
      </c>
    </row>
    <row r="6" spans="1:5" x14ac:dyDescent="0.3">
      <c r="A6" s="272" t="s">
        <v>80</v>
      </c>
    </row>
    <row r="7" spans="1:5" x14ac:dyDescent="0.3">
      <c r="A7" s="6" t="s">
        <v>221</v>
      </c>
    </row>
    <row r="9" spans="1:5" s="1" customFormat="1" x14ac:dyDescent="0.3">
      <c r="A9" s="102"/>
      <c r="B9" s="2">
        <v>2016</v>
      </c>
      <c r="C9" s="2" t="s">
        <v>63</v>
      </c>
      <c r="D9" s="2" t="s">
        <v>3</v>
      </c>
      <c r="E9" s="2" t="s">
        <v>222</v>
      </c>
    </row>
    <row r="10" spans="1:5" x14ac:dyDescent="0.3">
      <c r="A10" s="71" t="s">
        <v>223</v>
      </c>
      <c r="B10" s="72">
        <v>12363.345976738263</v>
      </c>
      <c r="C10" s="72">
        <v>630612.56000000006</v>
      </c>
      <c r="D10" s="73">
        <v>817627.66100000008</v>
      </c>
      <c r="E10" s="74">
        <f>IF(B10=0,"n.d.",IF(B10&lt;0,-D10/B10+1,D10/B10-1))*100</f>
        <v>6513.3202333605577</v>
      </c>
    </row>
    <row r="11" spans="1:5" x14ac:dyDescent="0.3">
      <c r="A11" s="71" t="s">
        <v>224</v>
      </c>
      <c r="B11" s="72">
        <v>-492402.03058349527</v>
      </c>
      <c r="C11" s="72">
        <v>76050.769000000029</v>
      </c>
      <c r="D11" s="72">
        <v>-5552.9160000000265</v>
      </c>
      <c r="E11" s="75">
        <f>IF(B11=0,"n.d.",IF(B11&lt;0,-D11/B11+1,D11/B11-1))*100</f>
        <v>98.872280036412548</v>
      </c>
    </row>
    <row r="12" spans="1:5" x14ac:dyDescent="0.3">
      <c r="A12" s="71" t="s">
        <v>225</v>
      </c>
      <c r="B12" s="72">
        <v>445683.92110030074</v>
      </c>
      <c r="C12" s="72">
        <v>553078.66</v>
      </c>
      <c r="D12" s="72">
        <v>442714.41499999998</v>
      </c>
      <c r="E12" s="75">
        <f t="shared" ref="E12:E14" si="0">IF(B12=0,"n.d.",IF(B12&lt;0,-D12/B12+1,D12/B12-1))*100</f>
        <v>-0.66628073388190767</v>
      </c>
    </row>
    <row r="13" spans="1:5" x14ac:dyDescent="0.3">
      <c r="A13" s="71" t="s">
        <v>226</v>
      </c>
      <c r="B13" s="72">
        <v>-938085.95168379601</v>
      </c>
      <c r="C13" s="72">
        <v>-477027.891</v>
      </c>
      <c r="D13" s="72">
        <v>-448267.33100000001</v>
      </c>
      <c r="E13" s="75">
        <f t="shared" si="0"/>
        <v>52.21468457177162</v>
      </c>
    </row>
    <row r="14" spans="1:5" x14ac:dyDescent="0.3">
      <c r="A14" s="71" t="s">
        <v>227</v>
      </c>
      <c r="B14" s="72">
        <v>56504.86771422255</v>
      </c>
      <c r="C14" s="72">
        <v>50524.557999999997</v>
      </c>
      <c r="D14" s="72">
        <v>411751.62</v>
      </c>
      <c r="E14" s="75">
        <f t="shared" si="0"/>
        <v>628.70114851425467</v>
      </c>
    </row>
    <row r="15" spans="1:5" x14ac:dyDescent="0.3">
      <c r="A15" s="71" t="s">
        <v>228</v>
      </c>
      <c r="B15" s="72">
        <v>448260.50884601101</v>
      </c>
      <c r="C15" s="72">
        <v>504037.23300000001</v>
      </c>
      <c r="D15" s="72">
        <v>411428.95700000005</v>
      </c>
      <c r="E15" s="75">
        <f>IF(B15=0,"n.d.",IF(B15&lt;0,-D15/B15+1,D15/B15-1))*100</f>
        <v>-8.2165506706867948</v>
      </c>
    </row>
    <row r="16" spans="1:5" x14ac:dyDescent="0.3">
      <c r="A16" s="9" t="s">
        <v>64</v>
      </c>
      <c r="B16" s="77">
        <v>12363.345976738263</v>
      </c>
      <c r="C16" s="77">
        <v>630612.56000000006</v>
      </c>
      <c r="D16" s="77">
        <v>817627.66100000008</v>
      </c>
      <c r="E16" s="78">
        <f>IF(B16=0,"n.d.",IF(B16&lt;0,-D16/B16+1,D16/B16-1))*100</f>
        <v>6513.3202333605577</v>
      </c>
    </row>
    <row r="17" spans="1:1" x14ac:dyDescent="0.3">
      <c r="A17" s="80"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sqref="A1:E1"/>
    </sheetView>
  </sheetViews>
  <sheetFormatPr baseColWidth="10" defaultColWidth="11.44140625" defaultRowHeight="13.8" x14ac:dyDescent="0.3"/>
  <cols>
    <col min="1" max="1" width="31.5546875" style="6" bestFit="1" customWidth="1"/>
    <col min="2" max="16384" width="11.44140625" style="6"/>
  </cols>
  <sheetData>
    <row r="1" spans="1:5" x14ac:dyDescent="0.3">
      <c r="A1" s="366" t="s">
        <v>394</v>
      </c>
      <c r="B1" s="366"/>
      <c r="C1" s="366"/>
      <c r="D1" s="366"/>
      <c r="E1" s="366"/>
    </row>
    <row r="2" spans="1:5" x14ac:dyDescent="0.3">
      <c r="A2" s="366" t="s">
        <v>81</v>
      </c>
      <c r="B2" s="366"/>
      <c r="C2" s="366"/>
      <c r="D2" s="366"/>
      <c r="E2" s="366"/>
    </row>
    <row r="3" spans="1:5" x14ac:dyDescent="0.3">
      <c r="A3" s="366" t="s">
        <v>80</v>
      </c>
      <c r="B3" s="366"/>
      <c r="C3" s="366"/>
      <c r="D3" s="366"/>
      <c r="E3" s="366"/>
    </row>
    <row r="4" spans="1:5" x14ac:dyDescent="0.3">
      <c r="A4" s="368" t="s">
        <v>79</v>
      </c>
      <c r="B4" s="368"/>
      <c r="C4" s="368"/>
      <c r="D4" s="368"/>
      <c r="E4" s="368"/>
    </row>
    <row r="5" spans="1:5" ht="41.4" x14ac:dyDescent="0.3">
      <c r="A5" s="148"/>
      <c r="B5" s="102" t="s">
        <v>2</v>
      </c>
      <c r="C5" s="102" t="s">
        <v>63</v>
      </c>
      <c r="D5" s="102" t="s">
        <v>3</v>
      </c>
      <c r="E5" s="2" t="s">
        <v>62</v>
      </c>
    </row>
    <row r="6" spans="1:5" x14ac:dyDescent="0.3">
      <c r="A6" s="23" t="s">
        <v>78</v>
      </c>
      <c r="B6" s="27">
        <f>SUM(B9:B11)</f>
        <v>11682005.666078188</v>
      </c>
      <c r="C6" s="33">
        <f>SUM(C9:C11)</f>
        <v>12325069.081999999</v>
      </c>
      <c r="D6" s="27">
        <f>SUM(D9:D11)</f>
        <v>12502020.273</v>
      </c>
      <c r="E6" s="39">
        <f t="shared" ref="E6:E20" si="0">(IF(B6=0,"n.d.",IF(B6&lt;0,-D6/B6+1,D6/B6-1)))*100</f>
        <v>7.019467635621357</v>
      </c>
    </row>
    <row r="7" spans="1:5" x14ac:dyDescent="0.3">
      <c r="A7" s="24" t="s">
        <v>77</v>
      </c>
      <c r="B7" s="28">
        <v>12363.345976738263</v>
      </c>
      <c r="C7" s="34">
        <v>630612.56000000006</v>
      </c>
      <c r="D7" s="28">
        <v>817627.66100000008</v>
      </c>
      <c r="E7" s="118">
        <f t="shared" si="0"/>
        <v>6513.3202333605577</v>
      </c>
    </row>
    <row r="8" spans="1:5" x14ac:dyDescent="0.3">
      <c r="A8" s="24" t="s">
        <v>76</v>
      </c>
      <c r="B8" s="28">
        <v>11669642.320101451</v>
      </c>
      <c r="C8" s="34">
        <v>11694456.522</v>
      </c>
      <c r="D8" s="28">
        <v>11684392.612</v>
      </c>
      <c r="E8" s="40">
        <f t="shared" si="0"/>
        <v>0.12639883463385626</v>
      </c>
    </row>
    <row r="9" spans="1:5" x14ac:dyDescent="0.3">
      <c r="A9" s="24" t="s">
        <v>75</v>
      </c>
      <c r="B9" s="29">
        <v>-886224.91685450275</v>
      </c>
      <c r="C9" s="35">
        <v>-390809.18700000085</v>
      </c>
      <c r="D9" s="29">
        <v>-974089.34199999925</v>
      </c>
      <c r="E9" s="40">
        <f t="shared" si="0"/>
        <v>-9.9144611570340047</v>
      </c>
    </row>
    <row r="10" spans="1:5" x14ac:dyDescent="0.3">
      <c r="A10" s="24" t="s">
        <v>74</v>
      </c>
      <c r="B10" s="30">
        <v>4919714.624539094</v>
      </c>
      <c r="C10" s="36">
        <v>4514693.7050000001</v>
      </c>
      <c r="D10" s="30">
        <v>5463379.5779999997</v>
      </c>
      <c r="E10" s="40">
        <f t="shared" si="0"/>
        <v>11.050741657842389</v>
      </c>
    </row>
    <row r="11" spans="1:5" x14ac:dyDescent="0.3">
      <c r="A11" s="24" t="s">
        <v>73</v>
      </c>
      <c r="B11" s="30">
        <v>7648515.958393597</v>
      </c>
      <c r="C11" s="36">
        <v>8201184.5640000002</v>
      </c>
      <c r="D11" s="30">
        <v>8012730.0369999995</v>
      </c>
      <c r="E11" s="40">
        <f t="shared" si="0"/>
        <v>4.7618921185188734</v>
      </c>
    </row>
    <row r="12" spans="1:5" x14ac:dyDescent="0.3">
      <c r="A12" s="25" t="s">
        <v>72</v>
      </c>
      <c r="B12" s="31">
        <v>14380501.638542896</v>
      </c>
      <c r="C12" s="37">
        <v>14938992.682000002</v>
      </c>
      <c r="D12" s="31">
        <v>15069539.561000001</v>
      </c>
      <c r="E12" s="41">
        <f t="shared" si="0"/>
        <v>4.7914734810803328</v>
      </c>
    </row>
    <row r="13" spans="1:5" x14ac:dyDescent="0.3">
      <c r="A13" s="25" t="s">
        <v>71</v>
      </c>
      <c r="B13" s="31">
        <v>2576147.7916111806</v>
      </c>
      <c r="C13" s="37">
        <v>2747408.8149999999</v>
      </c>
      <c r="D13" s="31">
        <v>2620005.8979999996</v>
      </c>
      <c r="E13" s="41">
        <f t="shared" si="0"/>
        <v>1.7024685668902917</v>
      </c>
    </row>
    <row r="14" spans="1:5" x14ac:dyDescent="0.3">
      <c r="A14" s="24" t="s">
        <v>70</v>
      </c>
      <c r="B14" s="30">
        <v>1031077.8563307979</v>
      </c>
      <c r="C14" s="36">
        <v>1058069.4890000001</v>
      </c>
      <c r="D14" s="30">
        <v>978696.03199999989</v>
      </c>
      <c r="E14" s="40">
        <f t="shared" si="0"/>
        <v>-5.0802976719143578</v>
      </c>
    </row>
    <row r="15" spans="1:5" x14ac:dyDescent="0.3">
      <c r="A15" s="24" t="s">
        <v>69</v>
      </c>
      <c r="B15" s="30">
        <v>1534853.817457987</v>
      </c>
      <c r="C15" s="36">
        <v>1679658.426</v>
      </c>
      <c r="D15" s="30">
        <v>1629561.17</v>
      </c>
      <c r="E15" s="40">
        <f t="shared" si="0"/>
        <v>6.1704477302513716</v>
      </c>
    </row>
    <row r="16" spans="1:5" x14ac:dyDescent="0.3">
      <c r="A16" s="24" t="s">
        <v>68</v>
      </c>
      <c r="B16" s="30">
        <v>10216.11782239519</v>
      </c>
      <c r="C16" s="36">
        <v>9680.9</v>
      </c>
      <c r="D16" s="30">
        <v>11748.696</v>
      </c>
      <c r="E16" s="40">
        <f t="shared" si="0"/>
        <v>15.001571088434185</v>
      </c>
    </row>
    <row r="17" spans="1:5" x14ac:dyDescent="0.3">
      <c r="A17" s="25" t="s">
        <v>67</v>
      </c>
      <c r="B17" s="31">
        <v>469879.87501883961</v>
      </c>
      <c r="C17" s="37">
        <v>542565.85199999996</v>
      </c>
      <c r="D17" s="31">
        <v>518645.49699999997</v>
      </c>
      <c r="E17" s="41">
        <f t="shared" si="0"/>
        <v>10.378316794096598</v>
      </c>
    </row>
    <row r="18" spans="1:5" x14ac:dyDescent="0.3">
      <c r="A18" s="25" t="s">
        <v>66</v>
      </c>
      <c r="B18" s="31">
        <v>315619.04745214927</v>
      </c>
      <c r="C18" s="37">
        <v>353500.98700000002</v>
      </c>
      <c r="D18" s="31">
        <v>321155.788</v>
      </c>
      <c r="E18" s="41">
        <f t="shared" si="0"/>
        <v>1.754247911381257</v>
      </c>
    </row>
    <row r="19" spans="1:5" x14ac:dyDescent="0.3">
      <c r="A19" s="25" t="s">
        <v>65</v>
      </c>
      <c r="B19" s="31">
        <v>207530.24115098183</v>
      </c>
      <c r="C19" s="37">
        <v>-62036.643999999971</v>
      </c>
      <c r="D19" s="31">
        <v>-277299.8629999999</v>
      </c>
      <c r="E19" s="41">
        <f t="shared" si="0"/>
        <v>-233.61901449257198</v>
      </c>
    </row>
    <row r="20" spans="1:5" x14ac:dyDescent="0.3">
      <c r="A20" s="26" t="s">
        <v>64</v>
      </c>
      <c r="B20" s="32">
        <v>29631684.259854235</v>
      </c>
      <c r="C20" s="38">
        <f>+C6+C12+C13+SUM(C17:C19)</f>
        <v>30845500.774</v>
      </c>
      <c r="D20" s="32">
        <f>+D6+D12+D13+SUM(D17:D19)</f>
        <v>30754067.153999995</v>
      </c>
      <c r="E20" s="42">
        <f t="shared" si="0"/>
        <v>3.7877796088236382</v>
      </c>
    </row>
    <row r="21" spans="1:5" x14ac:dyDescent="0.3">
      <c r="A21" s="149" t="s">
        <v>131</v>
      </c>
    </row>
  </sheetData>
  <mergeCells count="4">
    <mergeCell ref="A1:E1"/>
    <mergeCell ref="A2:E2"/>
    <mergeCell ref="A3:E3"/>
    <mergeCell ref="A4:E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D17"/>
  <sheetViews>
    <sheetView workbookViewId="0"/>
  </sheetViews>
  <sheetFormatPr baseColWidth="10" defaultColWidth="11.44140625" defaultRowHeight="13.8" x14ac:dyDescent="0.3"/>
  <cols>
    <col min="1" max="1" width="35.33203125" style="6" customWidth="1"/>
    <col min="2" max="2" width="17.5546875" style="6" customWidth="1"/>
    <col min="3" max="3" width="19.33203125" style="6" customWidth="1"/>
    <col min="4" max="4" width="17" style="6" customWidth="1"/>
    <col min="5" max="16384" width="11.44140625" style="6"/>
  </cols>
  <sheetData>
    <row r="1" spans="1:4" x14ac:dyDescent="0.3">
      <c r="A1" s="272" t="s">
        <v>694</v>
      </c>
    </row>
    <row r="2" spans="1:4" x14ac:dyDescent="0.3">
      <c r="A2" s="272" t="s">
        <v>219</v>
      </c>
    </row>
    <row r="4" spans="1:4" x14ac:dyDescent="0.3">
      <c r="A4" s="272" t="s">
        <v>45</v>
      </c>
    </row>
    <row r="5" spans="1:4" x14ac:dyDescent="0.3">
      <c r="A5" s="272" t="s">
        <v>229</v>
      </c>
    </row>
    <row r="7" spans="1:4" s="1" customFormat="1" x14ac:dyDescent="0.3">
      <c r="A7" s="102"/>
      <c r="B7" s="102" t="s">
        <v>230</v>
      </c>
      <c r="C7" s="102" t="s">
        <v>63</v>
      </c>
      <c r="D7" s="102" t="s">
        <v>231</v>
      </c>
    </row>
    <row r="8" spans="1:4" x14ac:dyDescent="0.3">
      <c r="A8" s="273" t="s">
        <v>80</v>
      </c>
      <c r="B8" s="274"/>
      <c r="C8" s="274"/>
      <c r="D8" s="274"/>
    </row>
    <row r="9" spans="1:4" x14ac:dyDescent="0.3">
      <c r="A9" s="5" t="s">
        <v>232</v>
      </c>
      <c r="B9" s="64">
        <v>181093.00323000003</v>
      </c>
      <c r="C9" s="65">
        <v>4308</v>
      </c>
      <c r="D9" s="64">
        <v>295095.49300000002</v>
      </c>
    </row>
    <row r="10" spans="1:4" x14ac:dyDescent="0.3">
      <c r="A10" s="5" t="s">
        <v>233</v>
      </c>
      <c r="B10" s="66">
        <v>132261.57505194843</v>
      </c>
      <c r="C10" s="3">
        <v>2800</v>
      </c>
      <c r="D10" s="66">
        <v>188636.26399857001</v>
      </c>
    </row>
    <row r="11" spans="1:4" x14ac:dyDescent="0.3">
      <c r="A11" s="4" t="s">
        <v>234</v>
      </c>
      <c r="B11" s="64"/>
      <c r="C11" s="3"/>
      <c r="D11" s="66"/>
    </row>
    <row r="12" spans="1:4" x14ac:dyDescent="0.3">
      <c r="A12" s="5" t="s">
        <v>232</v>
      </c>
      <c r="B12" s="66">
        <v>703137.90908000001</v>
      </c>
      <c r="C12" s="3">
        <v>916569</v>
      </c>
      <c r="D12" s="66">
        <v>1098555</v>
      </c>
    </row>
    <row r="13" spans="1:4" x14ac:dyDescent="0.3">
      <c r="A13" s="5" t="s">
        <v>233</v>
      </c>
      <c r="B13" s="66">
        <v>480563.05537751265</v>
      </c>
      <c r="C13" s="3">
        <v>595770</v>
      </c>
      <c r="D13" s="66">
        <v>710263.43599999999</v>
      </c>
    </row>
    <row r="14" spans="1:4" x14ac:dyDescent="0.3">
      <c r="A14" s="4" t="s">
        <v>235</v>
      </c>
      <c r="B14" s="64"/>
      <c r="C14" s="3"/>
      <c r="D14" s="66"/>
    </row>
    <row r="15" spans="1:4" x14ac:dyDescent="0.3">
      <c r="A15" s="5" t="s">
        <v>232</v>
      </c>
      <c r="B15" s="64">
        <f>+B9+B12</f>
        <v>884230.91231000004</v>
      </c>
      <c r="C15" s="3">
        <v>920877</v>
      </c>
      <c r="D15" s="66">
        <f>+D9+D12</f>
        <v>1393650.493</v>
      </c>
    </row>
    <row r="16" spans="1:4" x14ac:dyDescent="0.3">
      <c r="A16" s="67" t="s">
        <v>233</v>
      </c>
      <c r="B16" s="68">
        <f>+B10+B13</f>
        <v>612824.63042946113</v>
      </c>
      <c r="C16" s="69">
        <f>+C10+C13</f>
        <v>598570</v>
      </c>
      <c r="D16" s="70">
        <f>+D10+D13</f>
        <v>898899.69999857002</v>
      </c>
    </row>
    <row r="17" spans="1:1" x14ac:dyDescent="0.3">
      <c r="A17" s="80" t="s">
        <v>131</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H34"/>
  <sheetViews>
    <sheetView workbookViewId="0"/>
  </sheetViews>
  <sheetFormatPr baseColWidth="10" defaultRowHeight="13.8" x14ac:dyDescent="0.3"/>
  <cols>
    <col min="1" max="1" width="49.109375" style="6" customWidth="1"/>
    <col min="2" max="2" width="12.33203125" style="6" customWidth="1"/>
    <col min="3" max="256" width="11.44140625" style="6"/>
    <col min="257" max="257" width="40.6640625" style="6" customWidth="1"/>
    <col min="258" max="512" width="11.44140625" style="6"/>
    <col min="513" max="513" width="40.6640625" style="6" customWidth="1"/>
    <col min="514" max="768" width="11.44140625" style="6"/>
    <col min="769" max="769" width="40.6640625" style="6" customWidth="1"/>
    <col min="770" max="1024" width="11.44140625" style="6"/>
    <col min="1025" max="1025" width="40.6640625" style="6" customWidth="1"/>
    <col min="1026" max="1280" width="11.44140625" style="6"/>
    <col min="1281" max="1281" width="40.6640625" style="6" customWidth="1"/>
    <col min="1282" max="1536" width="11.44140625" style="6"/>
    <col min="1537" max="1537" width="40.6640625" style="6" customWidth="1"/>
    <col min="1538" max="1792" width="11.44140625" style="6"/>
    <col min="1793" max="1793" width="40.6640625" style="6" customWidth="1"/>
    <col min="1794" max="2048" width="11.44140625" style="6"/>
    <col min="2049" max="2049" width="40.6640625" style="6" customWidth="1"/>
    <col min="2050" max="2304" width="11.44140625" style="6"/>
    <col min="2305" max="2305" width="40.6640625" style="6" customWidth="1"/>
    <col min="2306" max="2560" width="11.44140625" style="6"/>
    <col min="2561" max="2561" width="40.6640625" style="6" customWidth="1"/>
    <col min="2562" max="2816" width="11.44140625" style="6"/>
    <col min="2817" max="2817" width="40.6640625" style="6" customWidth="1"/>
    <col min="2818" max="3072" width="11.44140625" style="6"/>
    <col min="3073" max="3073" width="40.6640625" style="6" customWidth="1"/>
    <col min="3074" max="3328" width="11.44140625" style="6"/>
    <col min="3329" max="3329" width="40.6640625" style="6" customWidth="1"/>
    <col min="3330" max="3584" width="11.44140625" style="6"/>
    <col min="3585" max="3585" width="40.6640625" style="6" customWidth="1"/>
    <col min="3586" max="3840" width="11.44140625" style="6"/>
    <col min="3841" max="3841" width="40.6640625" style="6" customWidth="1"/>
    <col min="3842" max="4096" width="11.44140625" style="6"/>
    <col min="4097" max="4097" width="40.6640625" style="6" customWidth="1"/>
    <col min="4098" max="4352" width="11.44140625" style="6"/>
    <col min="4353" max="4353" width="40.6640625" style="6" customWidth="1"/>
    <col min="4354" max="4608" width="11.44140625" style="6"/>
    <col min="4609" max="4609" width="40.6640625" style="6" customWidth="1"/>
    <col min="4610" max="4864" width="11.44140625" style="6"/>
    <col min="4865" max="4865" width="40.6640625" style="6" customWidth="1"/>
    <col min="4866" max="5120" width="11.44140625" style="6"/>
    <col min="5121" max="5121" width="40.6640625" style="6" customWidth="1"/>
    <col min="5122" max="5376" width="11.44140625" style="6"/>
    <col min="5377" max="5377" width="40.6640625" style="6" customWidth="1"/>
    <col min="5378" max="5632" width="11.44140625" style="6"/>
    <col min="5633" max="5633" width="40.6640625" style="6" customWidth="1"/>
    <col min="5634" max="5888" width="11.44140625" style="6"/>
    <col min="5889" max="5889" width="40.6640625" style="6" customWidth="1"/>
    <col min="5890" max="6144" width="11.44140625" style="6"/>
    <col min="6145" max="6145" width="40.6640625" style="6" customWidth="1"/>
    <col min="6146" max="6400" width="11.44140625" style="6"/>
    <col min="6401" max="6401" width="40.6640625" style="6" customWidth="1"/>
    <col min="6402" max="6656" width="11.44140625" style="6"/>
    <col min="6657" max="6657" width="40.6640625" style="6" customWidth="1"/>
    <col min="6658" max="6912" width="11.44140625" style="6"/>
    <col min="6913" max="6913" width="40.6640625" style="6" customWidth="1"/>
    <col min="6914" max="7168" width="11.44140625" style="6"/>
    <col min="7169" max="7169" width="40.6640625" style="6" customWidth="1"/>
    <col min="7170" max="7424" width="11.44140625" style="6"/>
    <col min="7425" max="7425" width="40.6640625" style="6" customWidth="1"/>
    <col min="7426" max="7680" width="11.44140625" style="6"/>
    <col min="7681" max="7681" width="40.6640625" style="6" customWidth="1"/>
    <col min="7682" max="7936" width="11.44140625" style="6"/>
    <col min="7937" max="7937" width="40.6640625" style="6" customWidth="1"/>
    <col min="7938" max="8192" width="11.44140625" style="6"/>
    <col min="8193" max="8193" width="40.6640625" style="6" customWidth="1"/>
    <col min="8194" max="8448" width="11.44140625" style="6"/>
    <col min="8449" max="8449" width="40.6640625" style="6" customWidth="1"/>
    <col min="8450" max="8704" width="11.44140625" style="6"/>
    <col min="8705" max="8705" width="40.6640625" style="6" customWidth="1"/>
    <col min="8706" max="8960" width="11.44140625" style="6"/>
    <col min="8961" max="8961" width="40.6640625" style="6" customWidth="1"/>
    <col min="8962" max="9216" width="11.44140625" style="6"/>
    <col min="9217" max="9217" width="40.6640625" style="6" customWidth="1"/>
    <col min="9218" max="9472" width="11.44140625" style="6"/>
    <col min="9473" max="9473" width="40.6640625" style="6" customWidth="1"/>
    <col min="9474" max="9728" width="11.44140625" style="6"/>
    <col min="9729" max="9729" width="40.6640625" style="6" customWidth="1"/>
    <col min="9730" max="9984" width="11.44140625" style="6"/>
    <col min="9985" max="9985" width="40.6640625" style="6" customWidth="1"/>
    <col min="9986" max="10240" width="11.44140625" style="6"/>
    <col min="10241" max="10241" width="40.6640625" style="6" customWidth="1"/>
    <col min="10242" max="10496" width="11.44140625" style="6"/>
    <col min="10497" max="10497" width="40.6640625" style="6" customWidth="1"/>
    <col min="10498" max="10752" width="11.44140625" style="6"/>
    <col min="10753" max="10753" width="40.6640625" style="6" customWidth="1"/>
    <col min="10754" max="11008" width="11.44140625" style="6"/>
    <col min="11009" max="11009" width="40.6640625" style="6" customWidth="1"/>
    <col min="11010" max="11264" width="11.44140625" style="6"/>
    <col min="11265" max="11265" width="40.6640625" style="6" customWidth="1"/>
    <col min="11266" max="11520" width="11.44140625" style="6"/>
    <col min="11521" max="11521" width="40.6640625" style="6" customWidth="1"/>
    <col min="11522" max="11776" width="11.44140625" style="6"/>
    <col min="11777" max="11777" width="40.6640625" style="6" customWidth="1"/>
    <col min="11778" max="12032" width="11.44140625" style="6"/>
    <col min="12033" max="12033" width="40.6640625" style="6" customWidth="1"/>
    <col min="12034" max="12288" width="11.44140625" style="6"/>
    <col min="12289" max="12289" width="40.6640625" style="6" customWidth="1"/>
    <col min="12290" max="12544" width="11.44140625" style="6"/>
    <col min="12545" max="12545" width="40.6640625" style="6" customWidth="1"/>
    <col min="12546" max="12800" width="11.44140625" style="6"/>
    <col min="12801" max="12801" width="40.6640625" style="6" customWidth="1"/>
    <col min="12802" max="13056" width="11.44140625" style="6"/>
    <col min="13057" max="13057" width="40.6640625" style="6" customWidth="1"/>
    <col min="13058" max="13312" width="11.44140625" style="6"/>
    <col min="13313" max="13313" width="40.6640625" style="6" customWidth="1"/>
    <col min="13314" max="13568" width="11.44140625" style="6"/>
    <col min="13569" max="13569" width="40.6640625" style="6" customWidth="1"/>
    <col min="13570" max="13824" width="11.44140625" style="6"/>
    <col min="13825" max="13825" width="40.6640625" style="6" customWidth="1"/>
    <col min="13826" max="14080" width="11.44140625" style="6"/>
    <col min="14081" max="14081" width="40.6640625" style="6" customWidth="1"/>
    <col min="14082" max="14336" width="11.44140625" style="6"/>
    <col min="14337" max="14337" width="40.6640625" style="6" customWidth="1"/>
    <col min="14338" max="14592" width="11.44140625" style="6"/>
    <col min="14593" max="14593" width="40.6640625" style="6" customWidth="1"/>
    <col min="14594" max="14848" width="11.44140625" style="6"/>
    <col min="14849" max="14849" width="40.6640625" style="6" customWidth="1"/>
    <col min="14850" max="15104" width="11.44140625" style="6"/>
    <col min="15105" max="15105" width="40.6640625" style="6" customWidth="1"/>
    <col min="15106" max="15360" width="11.44140625" style="6"/>
    <col min="15361" max="15361" width="40.6640625" style="6" customWidth="1"/>
    <col min="15362" max="15616" width="11.44140625" style="6"/>
    <col min="15617" max="15617" width="40.6640625" style="6" customWidth="1"/>
    <col min="15618" max="15872" width="11.44140625" style="6"/>
    <col min="15873" max="15873" width="40.6640625" style="6" customWidth="1"/>
    <col min="15874" max="16128" width="11.44140625" style="6"/>
    <col min="16129" max="16129" width="40.6640625" style="6" customWidth="1"/>
    <col min="16130" max="16384" width="11.44140625" style="6"/>
  </cols>
  <sheetData>
    <row r="1" spans="1:8" x14ac:dyDescent="0.3">
      <c r="A1" s="272" t="s">
        <v>694</v>
      </c>
    </row>
    <row r="2" spans="1:8" x14ac:dyDescent="0.3">
      <c r="A2" s="272" t="s">
        <v>219</v>
      </c>
    </row>
    <row r="4" spans="1:8" x14ac:dyDescent="0.3">
      <c r="A4" s="79" t="s">
        <v>46</v>
      </c>
      <c r="B4" s="83"/>
      <c r="C4" s="83"/>
      <c r="D4" s="83"/>
      <c r="E4" s="83"/>
      <c r="F4" s="83"/>
    </row>
    <row r="5" spans="1:8" x14ac:dyDescent="0.3">
      <c r="A5" s="79" t="s">
        <v>236</v>
      </c>
      <c r="B5" s="83"/>
      <c r="C5" s="83"/>
      <c r="D5" s="83"/>
      <c r="E5" s="83"/>
      <c r="F5" s="83"/>
    </row>
    <row r="6" spans="1:8" x14ac:dyDescent="0.3">
      <c r="A6" s="80" t="s">
        <v>237</v>
      </c>
      <c r="B6" s="83"/>
      <c r="C6" s="83"/>
      <c r="D6" s="83"/>
      <c r="E6" s="83"/>
      <c r="F6" s="83"/>
    </row>
    <row r="8" spans="1:8" x14ac:dyDescent="0.3">
      <c r="B8" s="275">
        <v>2016</v>
      </c>
      <c r="C8" s="276" t="s">
        <v>238</v>
      </c>
      <c r="D8" s="276" t="s">
        <v>126</v>
      </c>
      <c r="E8" s="276" t="s">
        <v>239</v>
      </c>
      <c r="F8" s="276" t="s">
        <v>240</v>
      </c>
    </row>
    <row r="9" spans="1:8" x14ac:dyDescent="0.3">
      <c r="B9" s="277" t="s">
        <v>124</v>
      </c>
      <c r="C9" s="278">
        <v>2017</v>
      </c>
      <c r="D9" s="278">
        <v>2017</v>
      </c>
      <c r="E9" s="279" t="s">
        <v>241</v>
      </c>
      <c r="F9" s="279" t="s">
        <v>96</v>
      </c>
    </row>
    <row r="10" spans="1:8" x14ac:dyDescent="0.3">
      <c r="A10" s="280" t="s">
        <v>122</v>
      </c>
      <c r="B10" s="281">
        <f>+B11+B18</f>
        <v>40713009.050965212</v>
      </c>
      <c r="C10" s="281">
        <f>+C11+C18</f>
        <v>42435832</v>
      </c>
      <c r="D10" s="281">
        <f>+D11+D18</f>
        <v>42643343.678169996</v>
      </c>
      <c r="E10" s="282">
        <f>+D10/B10*100-100</f>
        <v>4.7413214404967334</v>
      </c>
      <c r="F10" s="283">
        <f>+F11+F18</f>
        <v>207511.67816999799</v>
      </c>
      <c r="H10" s="163"/>
    </row>
    <row r="11" spans="1:8" x14ac:dyDescent="0.3">
      <c r="A11" s="284" t="s">
        <v>60</v>
      </c>
      <c r="B11" s="285">
        <f>SUM(B12:B17)</f>
        <v>33945334.44315239</v>
      </c>
      <c r="C11" s="285">
        <f>SUM(C12:C17)</f>
        <v>35555850</v>
      </c>
      <c r="D11" s="285">
        <f>SUM(D12:D17)</f>
        <v>36085759.988239996</v>
      </c>
      <c r="E11" s="282">
        <f>+D11/B11*100-100</f>
        <v>6.3055073110920006</v>
      </c>
      <c r="F11" s="285">
        <f>SUM(F12:F17)</f>
        <v>529909.98823999811</v>
      </c>
    </row>
    <row r="12" spans="1:8" x14ac:dyDescent="0.3">
      <c r="A12" s="71" t="s">
        <v>121</v>
      </c>
      <c r="B12" s="286">
        <v>8099332.086688837</v>
      </c>
      <c r="C12" s="286">
        <v>7875602</v>
      </c>
      <c r="D12" s="286">
        <v>8577014.5218199994</v>
      </c>
      <c r="E12" s="287">
        <f t="shared" ref="E12:E20" si="0">+D12/B12*100-100</f>
        <v>5.8978003373417494</v>
      </c>
      <c r="F12" s="286">
        <f t="shared" ref="F12:F17" si="1">+D12-C12</f>
        <v>701412.52181999944</v>
      </c>
    </row>
    <row r="13" spans="1:8" x14ac:dyDescent="0.3">
      <c r="A13" s="71" t="s">
        <v>120</v>
      </c>
      <c r="B13" s="286">
        <v>3580333.891426614</v>
      </c>
      <c r="C13" s="286">
        <v>3440790</v>
      </c>
      <c r="D13" s="286">
        <v>3734644.2569899997</v>
      </c>
      <c r="E13" s="287">
        <f t="shared" si="0"/>
        <v>4.309943436641305</v>
      </c>
      <c r="F13" s="286">
        <f t="shared" si="1"/>
        <v>293854.25698999967</v>
      </c>
    </row>
    <row r="14" spans="1:8" x14ac:dyDescent="0.3">
      <c r="A14" s="71" t="s">
        <v>119</v>
      </c>
      <c r="B14" s="286">
        <v>1292779.8776994378</v>
      </c>
      <c r="C14" s="286">
        <v>1394562</v>
      </c>
      <c r="D14" s="286">
        <v>1458818.3891500002</v>
      </c>
      <c r="E14" s="287">
        <f t="shared" si="0"/>
        <v>12.843525360716129</v>
      </c>
      <c r="F14" s="286">
        <f t="shared" si="1"/>
        <v>64256.389150000177</v>
      </c>
    </row>
    <row r="15" spans="1:8" x14ac:dyDescent="0.3">
      <c r="A15" s="71" t="s">
        <v>118</v>
      </c>
      <c r="B15" s="286">
        <v>14025937.044509895</v>
      </c>
      <c r="C15" s="286">
        <v>15941187</v>
      </c>
      <c r="D15" s="286">
        <v>14998298.220079999</v>
      </c>
      <c r="E15" s="287">
        <f t="shared" si="0"/>
        <v>6.9325933268088704</v>
      </c>
      <c r="F15" s="286">
        <f t="shared" si="1"/>
        <v>-942888.77992000058</v>
      </c>
    </row>
    <row r="16" spans="1:8" x14ac:dyDescent="0.3">
      <c r="A16" s="71" t="s">
        <v>129</v>
      </c>
      <c r="B16" s="286">
        <v>6878389.6196035789</v>
      </c>
      <c r="C16" s="286">
        <f>6667943+222943</f>
        <v>6890886</v>
      </c>
      <c r="D16" s="286">
        <v>7233785.3761399994</v>
      </c>
      <c r="E16" s="287">
        <f t="shared" si="0"/>
        <v>5.1668453837441035</v>
      </c>
      <c r="F16" s="286">
        <f t="shared" si="1"/>
        <v>342899.37613999937</v>
      </c>
    </row>
    <row r="17" spans="1:6" x14ac:dyDescent="0.3">
      <c r="A17" s="71" t="s">
        <v>50</v>
      </c>
      <c r="B17" s="286">
        <v>68561.923224024416</v>
      </c>
      <c r="C17" s="286">
        <v>12823</v>
      </c>
      <c r="D17" s="286">
        <v>83199.224060000008</v>
      </c>
      <c r="E17" s="287">
        <f t="shared" si="0"/>
        <v>21.349023113235276</v>
      </c>
      <c r="F17" s="286">
        <f t="shared" si="1"/>
        <v>70376.224060000008</v>
      </c>
    </row>
    <row r="18" spans="1:6" x14ac:dyDescent="0.3">
      <c r="A18" s="284" t="s">
        <v>54</v>
      </c>
      <c r="B18" s="285">
        <f>+B19+B20</f>
        <v>6767674.6078128237</v>
      </c>
      <c r="C18" s="285">
        <f>+C19+C20</f>
        <v>6879982</v>
      </c>
      <c r="D18" s="285">
        <f>+D19+D20</f>
        <v>6557583.6899299994</v>
      </c>
      <c r="E18" s="282">
        <f t="shared" si="0"/>
        <v>-3.1043294788477027</v>
      </c>
      <c r="F18" s="285">
        <f>+F19+F20</f>
        <v>-322398.31007000012</v>
      </c>
    </row>
    <row r="19" spans="1:6" x14ac:dyDescent="0.3">
      <c r="A19" s="71" t="s">
        <v>117</v>
      </c>
      <c r="B19" s="286">
        <v>3645900.56831813</v>
      </c>
      <c r="C19" s="286">
        <v>3907804</v>
      </c>
      <c r="D19" s="286">
        <v>3640628.29593</v>
      </c>
      <c r="E19" s="287">
        <f t="shared" si="0"/>
        <v>-0.14460823298212233</v>
      </c>
      <c r="F19" s="286">
        <f>+D19-C19</f>
        <v>-267175.70406999998</v>
      </c>
    </row>
    <row r="20" spans="1:6" x14ac:dyDescent="0.3">
      <c r="A20" s="76" t="s">
        <v>116</v>
      </c>
      <c r="B20" s="288">
        <v>3121774.0394946933</v>
      </c>
      <c r="C20" s="288">
        <v>2972178</v>
      </c>
      <c r="D20" s="288">
        <v>2916955.3939999999</v>
      </c>
      <c r="E20" s="289">
        <f t="shared" si="0"/>
        <v>-6.5609695930409657</v>
      </c>
      <c r="F20" s="288">
        <f>+D20-C20</f>
        <v>-55222.606000000145</v>
      </c>
    </row>
    <row r="22" spans="1:6" x14ac:dyDescent="0.3">
      <c r="A22" s="6" t="s">
        <v>52</v>
      </c>
      <c r="B22" s="163"/>
      <c r="D22" s="163"/>
    </row>
    <row r="23" spans="1:6" x14ac:dyDescent="0.3">
      <c r="A23" s="6" t="s">
        <v>51</v>
      </c>
    </row>
    <row r="24" spans="1:6" x14ac:dyDescent="0.3">
      <c r="A24" s="82" t="s">
        <v>242</v>
      </c>
      <c r="B24" s="82"/>
      <c r="C24" s="290"/>
      <c r="D24" s="82"/>
    </row>
    <row r="25" spans="1:6" x14ac:dyDescent="0.3">
      <c r="A25" s="82"/>
      <c r="B25" s="82"/>
      <c r="C25" s="290"/>
      <c r="D25" s="82"/>
    </row>
    <row r="26" spans="1:6" x14ac:dyDescent="0.3">
      <c r="A26" s="82"/>
      <c r="B26" s="82"/>
      <c r="C26" s="82"/>
      <c r="D26" s="82"/>
    </row>
    <row r="27" spans="1:6" x14ac:dyDescent="0.3">
      <c r="A27" s="82"/>
      <c r="B27" s="82"/>
      <c r="C27" s="82"/>
      <c r="D27" s="82"/>
    </row>
    <row r="28" spans="1:6" x14ac:dyDescent="0.3">
      <c r="A28" s="82"/>
      <c r="B28" s="82"/>
      <c r="C28" s="82"/>
      <c r="D28" s="82"/>
    </row>
    <row r="29" spans="1:6" x14ac:dyDescent="0.3">
      <c r="A29" s="82"/>
      <c r="B29" s="82"/>
      <c r="C29" s="82"/>
      <c r="D29" s="82"/>
    </row>
    <row r="30" spans="1:6" x14ac:dyDescent="0.3">
      <c r="A30" s="82"/>
      <c r="B30" s="82"/>
      <c r="C30" s="82"/>
      <c r="D30" s="82"/>
    </row>
    <row r="31" spans="1:6" x14ac:dyDescent="0.3">
      <c r="A31" s="82"/>
      <c r="B31" s="82"/>
      <c r="C31" s="82"/>
      <c r="D31" s="82"/>
    </row>
    <row r="32" spans="1:6" x14ac:dyDescent="0.3">
      <c r="A32" s="82"/>
      <c r="B32" s="82"/>
      <c r="C32" s="82"/>
      <c r="D32" s="82"/>
    </row>
    <row r="33" spans="1:4" x14ac:dyDescent="0.3">
      <c r="A33" s="82"/>
      <c r="B33" s="82"/>
      <c r="C33" s="82"/>
      <c r="D33" s="82"/>
    </row>
    <row r="34" spans="1:4" x14ac:dyDescent="0.3">
      <c r="A34" s="82"/>
      <c r="B34" s="82"/>
      <c r="C34" s="82"/>
      <c r="D34" s="82"/>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L37"/>
  <sheetViews>
    <sheetView workbookViewId="0"/>
  </sheetViews>
  <sheetFormatPr baseColWidth="10" defaultRowHeight="13.8" x14ac:dyDescent="0.3"/>
  <cols>
    <col min="1" max="1" width="4.33203125" style="6" customWidth="1"/>
    <col min="2" max="2" width="28" style="6" customWidth="1"/>
    <col min="3" max="11" width="11.44140625" style="6"/>
    <col min="12" max="12" width="12.6640625" style="6" bestFit="1" customWidth="1"/>
    <col min="13" max="267" width="11.44140625" style="6"/>
    <col min="268" max="268" width="12.6640625" style="6" bestFit="1" customWidth="1"/>
    <col min="269" max="523" width="11.44140625" style="6"/>
    <col min="524" max="524" width="12.6640625" style="6" bestFit="1" customWidth="1"/>
    <col min="525" max="779" width="11.44140625" style="6"/>
    <col min="780" max="780" width="12.6640625" style="6" bestFit="1" customWidth="1"/>
    <col min="781" max="1035" width="11.44140625" style="6"/>
    <col min="1036" max="1036" width="12.6640625" style="6" bestFit="1" customWidth="1"/>
    <col min="1037" max="1291" width="11.44140625" style="6"/>
    <col min="1292" max="1292" width="12.6640625" style="6" bestFit="1" customWidth="1"/>
    <col min="1293" max="1547" width="11.44140625" style="6"/>
    <col min="1548" max="1548" width="12.6640625" style="6" bestFit="1" customWidth="1"/>
    <col min="1549" max="1803" width="11.44140625" style="6"/>
    <col min="1804" max="1804" width="12.6640625" style="6" bestFit="1" customWidth="1"/>
    <col min="1805" max="2059" width="11.44140625" style="6"/>
    <col min="2060" max="2060" width="12.6640625" style="6" bestFit="1" customWidth="1"/>
    <col min="2061" max="2315" width="11.44140625" style="6"/>
    <col min="2316" max="2316" width="12.6640625" style="6" bestFit="1" customWidth="1"/>
    <col min="2317" max="2571" width="11.44140625" style="6"/>
    <col min="2572" max="2572" width="12.6640625" style="6" bestFit="1" customWidth="1"/>
    <col min="2573" max="2827" width="11.44140625" style="6"/>
    <col min="2828" max="2828" width="12.6640625" style="6" bestFit="1" customWidth="1"/>
    <col min="2829" max="3083" width="11.44140625" style="6"/>
    <col min="3084" max="3084" width="12.6640625" style="6" bestFit="1" customWidth="1"/>
    <col min="3085" max="3339" width="11.44140625" style="6"/>
    <col min="3340" max="3340" width="12.6640625" style="6" bestFit="1" customWidth="1"/>
    <col min="3341" max="3595" width="11.44140625" style="6"/>
    <col min="3596" max="3596" width="12.6640625" style="6" bestFit="1" customWidth="1"/>
    <col min="3597" max="3851" width="11.44140625" style="6"/>
    <col min="3852" max="3852" width="12.6640625" style="6" bestFit="1" customWidth="1"/>
    <col min="3853" max="4107" width="11.44140625" style="6"/>
    <col min="4108" max="4108" width="12.6640625" style="6" bestFit="1" customWidth="1"/>
    <col min="4109" max="4363" width="11.44140625" style="6"/>
    <col min="4364" max="4364" width="12.6640625" style="6" bestFit="1" customWidth="1"/>
    <col min="4365" max="4619" width="11.44140625" style="6"/>
    <col min="4620" max="4620" width="12.6640625" style="6" bestFit="1" customWidth="1"/>
    <col min="4621" max="4875" width="11.44140625" style="6"/>
    <col min="4876" max="4876" width="12.6640625" style="6" bestFit="1" customWidth="1"/>
    <col min="4877" max="5131" width="11.44140625" style="6"/>
    <col min="5132" max="5132" width="12.6640625" style="6" bestFit="1" customWidth="1"/>
    <col min="5133" max="5387" width="11.44140625" style="6"/>
    <col min="5388" max="5388" width="12.6640625" style="6" bestFit="1" customWidth="1"/>
    <col min="5389" max="5643" width="11.44140625" style="6"/>
    <col min="5644" max="5644" width="12.6640625" style="6" bestFit="1" customWidth="1"/>
    <col min="5645" max="5899" width="11.44140625" style="6"/>
    <col min="5900" max="5900" width="12.6640625" style="6" bestFit="1" customWidth="1"/>
    <col min="5901" max="6155" width="11.44140625" style="6"/>
    <col min="6156" max="6156" width="12.6640625" style="6" bestFit="1" customWidth="1"/>
    <col min="6157" max="6411" width="11.44140625" style="6"/>
    <col min="6412" max="6412" width="12.6640625" style="6" bestFit="1" customWidth="1"/>
    <col min="6413" max="6667" width="11.44140625" style="6"/>
    <col min="6668" max="6668" width="12.6640625" style="6" bestFit="1" customWidth="1"/>
    <col min="6669" max="6923" width="11.44140625" style="6"/>
    <col min="6924" max="6924" width="12.6640625" style="6" bestFit="1" customWidth="1"/>
    <col min="6925" max="7179" width="11.44140625" style="6"/>
    <col min="7180" max="7180" width="12.6640625" style="6" bestFit="1" customWidth="1"/>
    <col min="7181" max="7435" width="11.44140625" style="6"/>
    <col min="7436" max="7436" width="12.6640625" style="6" bestFit="1" customWidth="1"/>
    <col min="7437" max="7691" width="11.44140625" style="6"/>
    <col min="7692" max="7692" width="12.6640625" style="6" bestFit="1" customWidth="1"/>
    <col min="7693" max="7947" width="11.44140625" style="6"/>
    <col min="7948" max="7948" width="12.6640625" style="6" bestFit="1" customWidth="1"/>
    <col min="7949" max="8203" width="11.44140625" style="6"/>
    <col min="8204" max="8204" width="12.6640625" style="6" bestFit="1" customWidth="1"/>
    <col min="8205" max="8459" width="11.44140625" style="6"/>
    <col min="8460" max="8460" width="12.6640625" style="6" bestFit="1" customWidth="1"/>
    <col min="8461" max="8715" width="11.44140625" style="6"/>
    <col min="8716" max="8716" width="12.6640625" style="6" bestFit="1" customWidth="1"/>
    <col min="8717" max="8971" width="11.44140625" style="6"/>
    <col min="8972" max="8972" width="12.6640625" style="6" bestFit="1" customWidth="1"/>
    <col min="8973" max="9227" width="11.44140625" style="6"/>
    <col min="9228" max="9228" width="12.6640625" style="6" bestFit="1" customWidth="1"/>
    <col min="9229" max="9483" width="11.44140625" style="6"/>
    <col min="9484" max="9484" width="12.6640625" style="6" bestFit="1" customWidth="1"/>
    <col min="9485" max="9739" width="11.44140625" style="6"/>
    <col min="9740" max="9740" width="12.6640625" style="6" bestFit="1" customWidth="1"/>
    <col min="9741" max="9995" width="11.44140625" style="6"/>
    <col min="9996" max="9996" width="12.6640625" style="6" bestFit="1" customWidth="1"/>
    <col min="9997" max="10251" width="11.44140625" style="6"/>
    <col min="10252" max="10252" width="12.6640625" style="6" bestFit="1" customWidth="1"/>
    <col min="10253" max="10507" width="11.44140625" style="6"/>
    <col min="10508" max="10508" width="12.6640625" style="6" bestFit="1" customWidth="1"/>
    <col min="10509" max="10763" width="11.44140625" style="6"/>
    <col min="10764" max="10764" width="12.6640625" style="6" bestFit="1" customWidth="1"/>
    <col min="10765" max="11019" width="11.44140625" style="6"/>
    <col min="11020" max="11020" width="12.6640625" style="6" bestFit="1" customWidth="1"/>
    <col min="11021" max="11275" width="11.44140625" style="6"/>
    <col min="11276" max="11276" width="12.6640625" style="6" bestFit="1" customWidth="1"/>
    <col min="11277" max="11531" width="11.44140625" style="6"/>
    <col min="11532" max="11532" width="12.6640625" style="6" bestFit="1" customWidth="1"/>
    <col min="11533" max="11787" width="11.44140625" style="6"/>
    <col min="11788" max="11788" width="12.6640625" style="6" bestFit="1" customWidth="1"/>
    <col min="11789" max="12043" width="11.44140625" style="6"/>
    <col min="12044" max="12044" width="12.6640625" style="6" bestFit="1" customWidth="1"/>
    <col min="12045" max="12299" width="11.44140625" style="6"/>
    <col min="12300" max="12300" width="12.6640625" style="6" bestFit="1" customWidth="1"/>
    <col min="12301" max="12555" width="11.44140625" style="6"/>
    <col min="12556" max="12556" width="12.6640625" style="6" bestFit="1" customWidth="1"/>
    <col min="12557" max="12811" width="11.44140625" style="6"/>
    <col min="12812" max="12812" width="12.6640625" style="6" bestFit="1" customWidth="1"/>
    <col min="12813" max="13067" width="11.44140625" style="6"/>
    <col min="13068" max="13068" width="12.6640625" style="6" bestFit="1" customWidth="1"/>
    <col min="13069" max="13323" width="11.44140625" style="6"/>
    <col min="13324" max="13324" width="12.6640625" style="6" bestFit="1" customWidth="1"/>
    <col min="13325" max="13579" width="11.44140625" style="6"/>
    <col min="13580" max="13580" width="12.6640625" style="6" bestFit="1" customWidth="1"/>
    <col min="13581" max="13835" width="11.44140625" style="6"/>
    <col min="13836" max="13836" width="12.6640625" style="6" bestFit="1" customWidth="1"/>
    <col min="13837" max="14091" width="11.44140625" style="6"/>
    <col min="14092" max="14092" width="12.6640625" style="6" bestFit="1" customWidth="1"/>
    <col min="14093" max="14347" width="11.44140625" style="6"/>
    <col min="14348" max="14348" width="12.6640625" style="6" bestFit="1" customWidth="1"/>
    <col min="14349" max="14603" width="11.44140625" style="6"/>
    <col min="14604" max="14604" width="12.6640625" style="6" bestFit="1" customWidth="1"/>
    <col min="14605" max="14859" width="11.44140625" style="6"/>
    <col min="14860" max="14860" width="12.6640625" style="6" bestFit="1" customWidth="1"/>
    <col min="14861" max="15115" width="11.44140625" style="6"/>
    <col min="15116" max="15116" width="12.6640625" style="6" bestFit="1" customWidth="1"/>
    <col min="15117" max="15371" width="11.44140625" style="6"/>
    <col min="15372" max="15372" width="12.6640625" style="6" bestFit="1" customWidth="1"/>
    <col min="15373" max="15627" width="11.44140625" style="6"/>
    <col min="15628" max="15628" width="12.6640625" style="6" bestFit="1" customWidth="1"/>
    <col min="15629" max="15883" width="11.44140625" style="6"/>
    <col min="15884" max="15884" width="12.6640625" style="6" bestFit="1" customWidth="1"/>
    <col min="15885" max="16139" width="11.44140625" style="6"/>
    <col min="16140" max="16140" width="12.6640625" style="6" bestFit="1" customWidth="1"/>
    <col min="16141" max="16384" width="11.44140625" style="6"/>
  </cols>
  <sheetData>
    <row r="1" spans="1:12" x14ac:dyDescent="0.3">
      <c r="A1" s="272" t="s">
        <v>694</v>
      </c>
    </row>
    <row r="2" spans="1:12" x14ac:dyDescent="0.3">
      <c r="A2" s="272" t="s">
        <v>219</v>
      </c>
    </row>
    <row r="4" spans="1:12" x14ac:dyDescent="0.3">
      <c r="A4" s="79" t="s">
        <v>243</v>
      </c>
      <c r="B4" s="81"/>
      <c r="C4" s="81"/>
      <c r="D4" s="81"/>
      <c r="E4" s="80"/>
      <c r="F4" s="83"/>
      <c r="G4" s="83"/>
      <c r="H4" s="83"/>
      <c r="I4" s="83"/>
      <c r="J4" s="83"/>
    </row>
    <row r="5" spans="1:12" x14ac:dyDescent="0.3">
      <c r="A5" s="79" t="s">
        <v>755</v>
      </c>
      <c r="C5" s="81"/>
      <c r="D5" s="81"/>
      <c r="E5" s="80"/>
      <c r="F5" s="83"/>
      <c r="G5" s="83"/>
      <c r="H5" s="83"/>
      <c r="I5" s="83"/>
      <c r="J5" s="83"/>
    </row>
    <row r="6" spans="1:12" ht="14.4" thickBot="1" x14ac:dyDescent="0.35"/>
    <row r="7" spans="1:12" ht="14.4" thickBot="1" x14ac:dyDescent="0.35">
      <c r="C7" s="473" t="s">
        <v>244</v>
      </c>
      <c r="D7" s="474"/>
      <c r="E7" s="475">
        <v>2017</v>
      </c>
      <c r="F7" s="476"/>
      <c r="G7" s="476"/>
      <c r="H7" s="476"/>
      <c r="I7" s="476"/>
      <c r="J7" s="477"/>
    </row>
    <row r="8" spans="1:12" x14ac:dyDescent="0.3">
      <c r="C8" s="291"/>
      <c r="D8" s="292"/>
      <c r="E8" s="293" t="s">
        <v>245</v>
      </c>
      <c r="F8" s="294"/>
      <c r="G8" s="293" t="s">
        <v>246</v>
      </c>
      <c r="H8" s="294"/>
      <c r="I8" s="293" t="s">
        <v>247</v>
      </c>
      <c r="J8" s="294"/>
    </row>
    <row r="9" spans="1:12" ht="42" thickBot="1" x14ac:dyDescent="0.35">
      <c r="A9" s="81"/>
      <c r="B9" s="83"/>
      <c r="C9" s="295" t="s">
        <v>216</v>
      </c>
      <c r="D9" s="296" t="s">
        <v>248</v>
      </c>
      <c r="E9" s="295" t="s">
        <v>216</v>
      </c>
      <c r="F9" s="297" t="s">
        <v>248</v>
      </c>
      <c r="G9" s="295" t="s">
        <v>216</v>
      </c>
      <c r="H9" s="297" t="s">
        <v>248</v>
      </c>
      <c r="I9" s="295" t="s">
        <v>216</v>
      </c>
      <c r="J9" s="297" t="s">
        <v>248</v>
      </c>
    </row>
    <row r="10" spans="1:12" x14ac:dyDescent="0.3">
      <c r="A10" s="298" t="s">
        <v>61</v>
      </c>
      <c r="B10" s="299"/>
      <c r="C10" s="300">
        <f>+C11+C15</f>
        <v>36015713.125735283</v>
      </c>
      <c r="D10" s="301">
        <f t="shared" ref="D10:I10" si="0">+D11+D15</f>
        <v>20.822929892012539</v>
      </c>
      <c r="E10" s="300">
        <f t="shared" si="0"/>
        <v>36952843.749439999</v>
      </c>
      <c r="F10" s="301">
        <f t="shared" si="0"/>
        <v>20.554909915874159</v>
      </c>
      <c r="G10" s="300">
        <f t="shared" si="0"/>
        <v>743131.32290089643</v>
      </c>
      <c r="H10" s="301">
        <f t="shared" si="0"/>
        <v>0.41336459790388391</v>
      </c>
      <c r="I10" s="300">
        <f t="shared" si="0"/>
        <v>37695975.072340891</v>
      </c>
      <c r="J10" s="301">
        <f>+J11+J15</f>
        <v>20.968274513778042</v>
      </c>
      <c r="L10" s="163"/>
    </row>
    <row r="11" spans="1:12" x14ac:dyDescent="0.3">
      <c r="A11" s="478" t="s">
        <v>249</v>
      </c>
      <c r="B11" s="479"/>
      <c r="C11" s="302">
        <f>+SUM(C12:C14)</f>
        <v>35978157.682322338</v>
      </c>
      <c r="D11" s="303">
        <f t="shared" ref="D11:J11" si="1">SUM(D12:D14)</f>
        <v>20.801216748015612</v>
      </c>
      <c r="E11" s="302">
        <f t="shared" si="1"/>
        <v>36936618.758610003</v>
      </c>
      <c r="F11" s="303">
        <f t="shared" si="1"/>
        <v>20.545884812768215</v>
      </c>
      <c r="G11" s="302">
        <f t="shared" si="1"/>
        <v>743131.32290089643</v>
      </c>
      <c r="H11" s="303">
        <f t="shared" si="1"/>
        <v>0.41336459790388391</v>
      </c>
      <c r="I11" s="302">
        <f t="shared" si="1"/>
        <v>37679750.081510894</v>
      </c>
      <c r="J11" s="303">
        <f t="shared" si="1"/>
        <v>20.959249410672097</v>
      </c>
      <c r="L11" s="163"/>
    </row>
    <row r="12" spans="1:12" x14ac:dyDescent="0.3">
      <c r="A12" s="304"/>
      <c r="B12" s="305" t="s">
        <v>250</v>
      </c>
      <c r="C12" s="302">
        <v>29631684.296447307</v>
      </c>
      <c r="D12" s="303">
        <v>17.131924683348178</v>
      </c>
      <c r="E12" s="306">
        <v>30754067.041999999</v>
      </c>
      <c r="F12" s="303">
        <v>17.106858727337983</v>
      </c>
      <c r="G12" s="306">
        <v>0</v>
      </c>
      <c r="H12" s="303">
        <v>0</v>
      </c>
      <c r="I12" s="306">
        <f t="shared" ref="I12:J15" si="2">+E12+G12</f>
        <v>30754067.041999999</v>
      </c>
      <c r="J12" s="303">
        <f t="shared" si="2"/>
        <v>17.106858727337983</v>
      </c>
      <c r="L12" s="163"/>
    </row>
    <row r="13" spans="1:12" x14ac:dyDescent="0.3">
      <c r="A13" s="304"/>
      <c r="B13" s="305" t="s">
        <v>251</v>
      </c>
      <c r="C13" s="306">
        <v>612824.63042946102</v>
      </c>
      <c r="D13" s="303">
        <v>0.35431213789885618</v>
      </c>
      <c r="E13" s="306">
        <v>188636.26399857001</v>
      </c>
      <c r="F13" s="303">
        <v>0.10492836328506983</v>
      </c>
      <c r="G13" s="306">
        <v>710263.43599999999</v>
      </c>
      <c r="H13" s="303">
        <v>0.3950819331391916</v>
      </c>
      <c r="I13" s="306">
        <f t="shared" si="2"/>
        <v>898899.69999857002</v>
      </c>
      <c r="J13" s="303">
        <f t="shared" si="2"/>
        <v>0.50001029642426142</v>
      </c>
      <c r="L13" s="163"/>
    </row>
    <row r="14" spans="1:12" x14ac:dyDescent="0.3">
      <c r="A14" s="304"/>
      <c r="B14" s="305" t="s">
        <v>252</v>
      </c>
      <c r="C14" s="306">
        <v>5733648.7554455688</v>
      </c>
      <c r="D14" s="303">
        <v>3.314979926768578</v>
      </c>
      <c r="E14" s="306">
        <v>5993915.4526114305</v>
      </c>
      <c r="F14" s="303">
        <v>3.3340977221451626</v>
      </c>
      <c r="G14" s="306">
        <v>32867.886900896498</v>
      </c>
      <c r="H14" s="303">
        <v>1.8282664764692327E-2</v>
      </c>
      <c r="I14" s="306">
        <f t="shared" si="2"/>
        <v>6026783.3395123268</v>
      </c>
      <c r="J14" s="303">
        <f t="shared" si="2"/>
        <v>3.352380386909855</v>
      </c>
      <c r="L14" s="163"/>
    </row>
    <row r="15" spans="1:12" x14ac:dyDescent="0.3">
      <c r="A15" s="478" t="s">
        <v>253</v>
      </c>
      <c r="B15" s="479"/>
      <c r="C15" s="306">
        <v>37555.4434129418</v>
      </c>
      <c r="D15" s="303">
        <v>2.171314399692776E-2</v>
      </c>
      <c r="E15" s="306">
        <v>16224.990830000001</v>
      </c>
      <c r="F15" s="303">
        <v>9.0251031059439997E-3</v>
      </c>
      <c r="G15" s="306">
        <v>0</v>
      </c>
      <c r="H15" s="303">
        <v>0</v>
      </c>
      <c r="I15" s="306">
        <f t="shared" si="2"/>
        <v>16224.990830000001</v>
      </c>
      <c r="J15" s="303">
        <f t="shared" si="2"/>
        <v>9.0251031059439997E-3</v>
      </c>
      <c r="L15" s="163"/>
    </row>
    <row r="16" spans="1:12" x14ac:dyDescent="0.3">
      <c r="A16" s="307" t="s">
        <v>122</v>
      </c>
      <c r="B16" s="305"/>
      <c r="C16" s="308">
        <f t="shared" ref="C16:H16" si="3">+C17+C18</f>
        <v>40713009.050965212</v>
      </c>
      <c r="D16" s="309">
        <f t="shared" si="3"/>
        <v>23.538729615084165</v>
      </c>
      <c r="E16" s="308">
        <f t="shared" si="3"/>
        <v>42328821.809759997</v>
      </c>
      <c r="F16" s="309">
        <f t="shared" si="3"/>
        <v>23.545281793309655</v>
      </c>
      <c r="G16" s="308">
        <f t="shared" si="3"/>
        <v>314521.86841</v>
      </c>
      <c r="H16" s="309">
        <f t="shared" si="3"/>
        <v>0.17495185798354013</v>
      </c>
      <c r="I16" s="308">
        <f>+I17+I18</f>
        <v>42643343.678169996</v>
      </c>
      <c r="J16" s="309">
        <f>+J17+J18</f>
        <v>23.720233651293196</v>
      </c>
      <c r="L16" s="163"/>
    </row>
    <row r="17" spans="1:12" x14ac:dyDescent="0.3">
      <c r="A17" s="478" t="s">
        <v>249</v>
      </c>
      <c r="B17" s="479"/>
      <c r="C17" s="306">
        <v>33945334.44315239</v>
      </c>
      <c r="D17" s="303">
        <v>19.625914855635671</v>
      </c>
      <c r="E17" s="306">
        <v>35771238.119829997</v>
      </c>
      <c r="F17" s="303">
        <v>19.897645283214015</v>
      </c>
      <c r="G17" s="306">
        <v>314521.86841</v>
      </c>
      <c r="H17" s="303">
        <v>0.17495185798354013</v>
      </c>
      <c r="I17" s="306">
        <f>+E17+G17</f>
        <v>36085759.988239996</v>
      </c>
      <c r="J17" s="303">
        <f>+F17+H17</f>
        <v>20.072597141197555</v>
      </c>
      <c r="L17" s="163"/>
    </row>
    <row r="18" spans="1:12" x14ac:dyDescent="0.3">
      <c r="A18" s="478" t="s">
        <v>253</v>
      </c>
      <c r="B18" s="479"/>
      <c r="C18" s="306">
        <v>6767674.6078128237</v>
      </c>
      <c r="D18" s="303">
        <v>3.9128147594484948</v>
      </c>
      <c r="E18" s="306">
        <v>6557583.6899299994</v>
      </c>
      <c r="F18" s="303">
        <v>3.6476365100956398</v>
      </c>
      <c r="G18" s="306">
        <v>0</v>
      </c>
      <c r="H18" s="303">
        <v>0</v>
      </c>
      <c r="I18" s="306">
        <f>+E18+G18</f>
        <v>6557583.6899299994</v>
      </c>
      <c r="J18" s="303">
        <f>+F18+H18</f>
        <v>3.6476365100956398</v>
      </c>
      <c r="L18" s="163"/>
    </row>
    <row r="19" spans="1:12" ht="14.4" thickBot="1" x14ac:dyDescent="0.35">
      <c r="A19" s="471" t="s">
        <v>254</v>
      </c>
      <c r="B19" s="472"/>
      <c r="C19" s="310">
        <f t="shared" ref="C19:I19" si="4">+C10-C16</f>
        <v>-4697295.9252299294</v>
      </c>
      <c r="D19" s="311">
        <f t="shared" si="4"/>
        <v>-2.7157997230716262</v>
      </c>
      <c r="E19" s="310">
        <f t="shared" si="4"/>
        <v>-5375978.0603199974</v>
      </c>
      <c r="F19" s="311">
        <f t="shared" si="4"/>
        <v>-2.9903718774354964</v>
      </c>
      <c r="G19" s="310">
        <f t="shared" si="4"/>
        <v>428609.45449089643</v>
      </c>
      <c r="H19" s="311">
        <f t="shared" si="4"/>
        <v>0.23841273992034379</v>
      </c>
      <c r="I19" s="310">
        <f t="shared" si="4"/>
        <v>-4947368.6058291048</v>
      </c>
      <c r="J19" s="311">
        <f>+J10-J16</f>
        <v>-2.7519591375151542</v>
      </c>
    </row>
    <row r="21" spans="1:12" x14ac:dyDescent="0.3">
      <c r="A21" s="82" t="s">
        <v>255</v>
      </c>
      <c r="B21" s="82"/>
      <c r="C21" s="82"/>
      <c r="D21" s="82"/>
      <c r="E21" s="290"/>
      <c r="F21" s="82"/>
      <c r="G21" s="290"/>
      <c r="H21" s="82"/>
      <c r="I21" s="82"/>
    </row>
    <row r="22" spans="1:12" x14ac:dyDescent="0.3">
      <c r="A22" s="82"/>
      <c r="B22" s="82"/>
      <c r="C22" s="82"/>
      <c r="D22" s="82"/>
      <c r="E22" s="312"/>
      <c r="F22" s="82"/>
      <c r="G22" s="82"/>
      <c r="H22" s="82"/>
      <c r="I22" s="290"/>
    </row>
    <row r="23" spans="1:12" x14ac:dyDescent="0.3">
      <c r="A23" s="82" t="s">
        <v>131</v>
      </c>
      <c r="B23" s="82"/>
      <c r="C23" s="82"/>
      <c r="D23" s="82"/>
      <c r="E23" s="82"/>
      <c r="F23" s="82"/>
      <c r="G23" s="82"/>
      <c r="H23" s="82"/>
      <c r="I23" s="290"/>
    </row>
    <row r="24" spans="1:12" x14ac:dyDescent="0.3">
      <c r="A24" s="82"/>
      <c r="B24" s="82"/>
      <c r="C24" s="82"/>
      <c r="D24" s="82"/>
      <c r="E24" s="82"/>
      <c r="F24" s="82"/>
      <c r="G24" s="82"/>
      <c r="H24" s="82"/>
      <c r="I24" s="290"/>
    </row>
    <row r="25" spans="1:12" x14ac:dyDescent="0.3">
      <c r="A25" s="383"/>
      <c r="B25" s="383"/>
      <c r="C25" s="82"/>
      <c r="D25" s="82"/>
      <c r="E25" s="82"/>
      <c r="F25" s="82"/>
      <c r="G25" s="82"/>
      <c r="H25" s="82"/>
      <c r="I25" s="82"/>
    </row>
    <row r="26" spans="1:12" x14ac:dyDescent="0.3">
      <c r="A26" s="82"/>
      <c r="B26" s="82"/>
      <c r="C26" s="82"/>
      <c r="D26" s="82"/>
      <c r="E26" s="82"/>
      <c r="F26" s="82"/>
      <c r="G26" s="82"/>
      <c r="H26" s="82"/>
      <c r="I26" s="82"/>
    </row>
    <row r="27" spans="1:12" x14ac:dyDescent="0.3">
      <c r="A27" s="383"/>
      <c r="B27" s="383"/>
      <c r="C27" s="82"/>
      <c r="D27" s="82"/>
      <c r="E27" s="82"/>
      <c r="F27" s="82"/>
      <c r="G27" s="82"/>
      <c r="H27" s="82"/>
      <c r="I27" s="82"/>
    </row>
    <row r="28" spans="1:12" x14ac:dyDescent="0.3">
      <c r="A28" s="383"/>
      <c r="B28" s="383"/>
      <c r="C28" s="82"/>
      <c r="D28" s="82"/>
      <c r="E28" s="82"/>
      <c r="F28" s="82"/>
      <c r="G28" s="82"/>
      <c r="H28" s="82"/>
      <c r="I28" s="82"/>
    </row>
    <row r="29" spans="1:12" x14ac:dyDescent="0.3">
      <c r="A29" s="82"/>
      <c r="B29" s="82"/>
      <c r="C29" s="82"/>
      <c r="D29" s="82"/>
      <c r="E29" s="82"/>
      <c r="F29" s="82"/>
      <c r="G29" s="82"/>
      <c r="H29" s="82"/>
      <c r="I29" s="82"/>
    </row>
    <row r="30" spans="1:12" x14ac:dyDescent="0.3">
      <c r="A30" s="82"/>
      <c r="B30" s="82"/>
      <c r="C30" s="82"/>
      <c r="D30" s="82"/>
      <c r="E30" s="82"/>
      <c r="F30" s="82"/>
      <c r="G30" s="82"/>
      <c r="H30" s="82"/>
      <c r="I30" s="82"/>
    </row>
    <row r="31" spans="1:12" x14ac:dyDescent="0.3">
      <c r="A31" s="82"/>
      <c r="B31" s="82"/>
      <c r="C31" s="82"/>
      <c r="D31" s="82"/>
      <c r="E31" s="82"/>
      <c r="F31" s="82"/>
      <c r="G31" s="82"/>
      <c r="H31" s="82"/>
      <c r="I31" s="82"/>
    </row>
    <row r="32" spans="1:12" x14ac:dyDescent="0.3">
      <c r="A32" s="82"/>
      <c r="B32" s="82"/>
      <c r="C32" s="82"/>
      <c r="D32" s="82"/>
      <c r="E32" s="82"/>
      <c r="F32" s="82"/>
      <c r="G32" s="82"/>
      <c r="H32" s="82"/>
      <c r="I32" s="82"/>
    </row>
    <row r="33" spans="1:9" x14ac:dyDescent="0.3">
      <c r="A33" s="82"/>
      <c r="B33" s="82"/>
      <c r="C33" s="82"/>
      <c r="D33" s="82"/>
      <c r="E33" s="82"/>
      <c r="F33" s="82"/>
      <c r="G33" s="82"/>
      <c r="H33" s="82"/>
      <c r="I33" s="82"/>
    </row>
    <row r="34" spans="1:9" x14ac:dyDescent="0.3">
      <c r="A34" s="82"/>
      <c r="B34" s="82"/>
      <c r="C34" s="82"/>
      <c r="D34" s="82"/>
      <c r="E34" s="82"/>
      <c r="F34" s="82"/>
      <c r="G34" s="82"/>
      <c r="H34" s="82"/>
      <c r="I34" s="82"/>
    </row>
    <row r="35" spans="1:9" x14ac:dyDescent="0.3">
      <c r="A35" s="82"/>
      <c r="B35" s="82"/>
      <c r="C35" s="82"/>
      <c r="D35" s="82"/>
      <c r="E35" s="82"/>
      <c r="F35" s="82"/>
      <c r="G35" s="82"/>
      <c r="H35" s="82"/>
      <c r="I35" s="82"/>
    </row>
    <row r="36" spans="1:9" x14ac:dyDescent="0.3">
      <c r="A36" s="82"/>
      <c r="B36" s="82"/>
      <c r="C36" s="82"/>
      <c r="D36" s="82"/>
      <c r="E36" s="82"/>
      <c r="F36" s="82"/>
      <c r="G36" s="82"/>
      <c r="H36" s="82"/>
      <c r="I36" s="82"/>
    </row>
    <row r="37" spans="1:9" x14ac:dyDescent="0.3">
      <c r="A37" s="82"/>
      <c r="B37" s="82"/>
      <c r="C37" s="82"/>
      <c r="D37" s="82"/>
      <c r="E37" s="82"/>
      <c r="F37" s="82"/>
      <c r="G37" s="82"/>
      <c r="H37" s="82"/>
      <c r="I37" s="82"/>
    </row>
  </sheetData>
  <mergeCells count="10">
    <mergeCell ref="E7:J7"/>
    <mergeCell ref="A11:B11"/>
    <mergeCell ref="A15:B15"/>
    <mergeCell ref="A17:B17"/>
    <mergeCell ref="A18:B18"/>
    <mergeCell ref="A19:B19"/>
    <mergeCell ref="A25:B25"/>
    <mergeCell ref="A27:B27"/>
    <mergeCell ref="A28:B28"/>
    <mergeCell ref="C7:D7"/>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E53"/>
  <sheetViews>
    <sheetView workbookViewId="0"/>
  </sheetViews>
  <sheetFormatPr baseColWidth="10" defaultColWidth="11.5546875" defaultRowHeight="13.8" x14ac:dyDescent="0.3"/>
  <cols>
    <col min="1" max="1" width="43.5546875" style="6" customWidth="1"/>
    <col min="2" max="16384" width="11.5546875" style="6"/>
  </cols>
  <sheetData>
    <row r="1" spans="1:5" x14ac:dyDescent="0.3">
      <c r="A1" s="272" t="s">
        <v>694</v>
      </c>
    </row>
    <row r="2" spans="1:5" x14ac:dyDescent="0.3">
      <c r="A2" s="272" t="s">
        <v>219</v>
      </c>
    </row>
    <row r="4" spans="1:5" x14ac:dyDescent="0.3">
      <c r="A4" s="158" t="s">
        <v>47</v>
      </c>
    </row>
    <row r="5" spans="1:5" x14ac:dyDescent="0.3">
      <c r="A5" s="158" t="s">
        <v>218</v>
      </c>
    </row>
    <row r="6" spans="1:5" x14ac:dyDescent="0.3">
      <c r="A6" s="158" t="s">
        <v>725</v>
      </c>
    </row>
    <row r="7" spans="1:5" x14ac:dyDescent="0.3">
      <c r="A7" s="158" t="s">
        <v>217</v>
      </c>
    </row>
    <row r="8" spans="1:5" ht="14.4" thickBot="1" x14ac:dyDescent="0.35">
      <c r="A8" s="158"/>
    </row>
    <row r="9" spans="1:5" ht="14.4" thickBot="1" x14ac:dyDescent="0.35">
      <c r="B9" s="480" t="s">
        <v>216</v>
      </c>
      <c r="C9" s="481"/>
      <c r="D9" s="482" t="s">
        <v>105</v>
      </c>
      <c r="E9" s="481"/>
    </row>
    <row r="10" spans="1:5" ht="14.4" thickBot="1" x14ac:dyDescent="0.35">
      <c r="A10" s="313"/>
      <c r="B10" s="154">
        <v>2016</v>
      </c>
      <c r="C10" s="154">
        <v>2017</v>
      </c>
      <c r="D10" s="154">
        <v>2016</v>
      </c>
      <c r="E10" s="154">
        <v>2017</v>
      </c>
    </row>
    <row r="11" spans="1:5" x14ac:dyDescent="0.3">
      <c r="A11" s="313" t="s">
        <v>215</v>
      </c>
      <c r="B11" s="7"/>
      <c r="C11" s="7"/>
      <c r="D11" s="7"/>
      <c r="E11" s="7"/>
    </row>
    <row r="12" spans="1:5" x14ac:dyDescent="0.3">
      <c r="A12" s="314" t="s">
        <v>194</v>
      </c>
      <c r="B12" s="8"/>
      <c r="C12" s="8"/>
      <c r="D12" s="8"/>
      <c r="E12" s="8"/>
    </row>
    <row r="13" spans="1:5" x14ac:dyDescent="0.3">
      <c r="A13" s="314" t="s">
        <v>184</v>
      </c>
      <c r="B13" s="139">
        <v>35469733</v>
      </c>
      <c r="C13" s="139">
        <v>36936619</v>
      </c>
      <c r="D13" s="156">
        <v>20.5</v>
      </c>
      <c r="E13" s="156">
        <v>20.5</v>
      </c>
    </row>
    <row r="14" spans="1:5" x14ac:dyDescent="0.3">
      <c r="A14" s="314" t="s">
        <v>214</v>
      </c>
      <c r="B14" s="139">
        <v>29631684</v>
      </c>
      <c r="C14" s="139">
        <v>30754067</v>
      </c>
      <c r="D14" s="156">
        <v>17.100000000000001</v>
      </c>
      <c r="E14" s="156">
        <v>17.100000000000001</v>
      </c>
    </row>
    <row r="15" spans="1:5" x14ac:dyDescent="0.3">
      <c r="A15" s="314" t="s">
        <v>213</v>
      </c>
      <c r="B15" s="139">
        <v>132262</v>
      </c>
      <c r="C15" s="139">
        <v>188636</v>
      </c>
      <c r="D15" s="156">
        <v>0.1</v>
      </c>
      <c r="E15" s="156">
        <v>0.1</v>
      </c>
    </row>
    <row r="16" spans="1:5" x14ac:dyDescent="0.3">
      <c r="A16" s="314" t="s">
        <v>212</v>
      </c>
      <c r="B16" s="139">
        <v>2494756</v>
      </c>
      <c r="C16" s="139">
        <v>2627558</v>
      </c>
      <c r="D16" s="156">
        <v>1.4</v>
      </c>
      <c r="E16" s="156">
        <v>1.5</v>
      </c>
    </row>
    <row r="17" spans="1:5" x14ac:dyDescent="0.3">
      <c r="A17" s="314" t="s">
        <v>211</v>
      </c>
      <c r="B17" s="139">
        <v>89887</v>
      </c>
      <c r="C17" s="139">
        <v>97728</v>
      </c>
      <c r="D17" s="156">
        <v>0.1</v>
      </c>
      <c r="E17" s="156">
        <v>0.1</v>
      </c>
    </row>
    <row r="18" spans="1:5" x14ac:dyDescent="0.3">
      <c r="A18" s="314" t="s">
        <v>210</v>
      </c>
      <c r="B18" s="139">
        <v>751342</v>
      </c>
      <c r="C18" s="139">
        <v>753162</v>
      </c>
      <c r="D18" s="156">
        <v>0.4</v>
      </c>
      <c r="E18" s="156">
        <v>0.4</v>
      </c>
    </row>
    <row r="19" spans="1:5" x14ac:dyDescent="0.3">
      <c r="A19" s="314" t="s">
        <v>209</v>
      </c>
      <c r="B19" s="139">
        <v>921219</v>
      </c>
      <c r="C19" s="139">
        <v>948758</v>
      </c>
      <c r="D19" s="156">
        <v>0.5</v>
      </c>
      <c r="E19" s="156">
        <v>0.5</v>
      </c>
    </row>
    <row r="20" spans="1:5" ht="14.4" thickBot="1" x14ac:dyDescent="0.35">
      <c r="A20" s="315" t="s">
        <v>208</v>
      </c>
      <c r="B20" s="139">
        <v>1448583</v>
      </c>
      <c r="C20" s="139">
        <v>1566710</v>
      </c>
      <c r="D20" s="156">
        <v>0.8</v>
      </c>
      <c r="E20" s="156">
        <v>0.9</v>
      </c>
    </row>
    <row r="21" spans="1:5" x14ac:dyDescent="0.3">
      <c r="A21" s="314" t="s">
        <v>183</v>
      </c>
      <c r="B21" s="316">
        <v>33591145</v>
      </c>
      <c r="C21" s="316">
        <v>35771238</v>
      </c>
      <c r="D21" s="151">
        <v>19.399999999999999</v>
      </c>
      <c r="E21" s="151">
        <v>19.899999999999999</v>
      </c>
    </row>
    <row r="22" spans="1:5" x14ac:dyDescent="0.3">
      <c r="A22" s="314" t="s">
        <v>207</v>
      </c>
      <c r="B22" s="139">
        <v>8099332</v>
      </c>
      <c r="C22" s="139">
        <v>8577015</v>
      </c>
      <c r="D22" s="156">
        <v>4.7</v>
      </c>
      <c r="E22" s="156">
        <v>4.8</v>
      </c>
    </row>
    <row r="23" spans="1:5" x14ac:dyDescent="0.3">
      <c r="A23" s="314" t="s">
        <v>206</v>
      </c>
      <c r="B23" s="139">
        <v>3338620</v>
      </c>
      <c r="C23" s="139">
        <v>3509743</v>
      </c>
      <c r="D23" s="156">
        <v>1.9</v>
      </c>
      <c r="E23" s="156">
        <v>2</v>
      </c>
    </row>
    <row r="24" spans="1:5" x14ac:dyDescent="0.3">
      <c r="A24" s="314" t="s">
        <v>205</v>
      </c>
      <c r="B24" s="139">
        <v>1180304</v>
      </c>
      <c r="C24" s="139">
        <v>1369198</v>
      </c>
      <c r="D24" s="156">
        <v>0.7</v>
      </c>
      <c r="E24" s="156">
        <v>0.8</v>
      </c>
    </row>
    <row r="25" spans="1:5" x14ac:dyDescent="0.3">
      <c r="A25" s="314" t="s">
        <v>204</v>
      </c>
      <c r="B25" s="139">
        <v>14025937</v>
      </c>
      <c r="C25" s="139">
        <v>14998298</v>
      </c>
      <c r="D25" s="156">
        <v>8.1</v>
      </c>
      <c r="E25" s="156">
        <v>8.3000000000000007</v>
      </c>
    </row>
    <row r="26" spans="1:5" x14ac:dyDescent="0.3">
      <c r="A26" s="314" t="s">
        <v>203</v>
      </c>
      <c r="B26" s="139">
        <v>6878390</v>
      </c>
      <c r="C26" s="139">
        <v>7233785</v>
      </c>
      <c r="D26" s="156">
        <v>4</v>
      </c>
      <c r="E26" s="156">
        <v>4</v>
      </c>
    </row>
    <row r="27" spans="1:5" ht="14.4" thickBot="1" x14ac:dyDescent="0.35">
      <c r="A27" s="315" t="s">
        <v>202</v>
      </c>
      <c r="B27" s="139">
        <v>68562</v>
      </c>
      <c r="C27" s="139">
        <v>83199</v>
      </c>
      <c r="D27" s="156">
        <v>0</v>
      </c>
      <c r="E27" s="156">
        <v>0</v>
      </c>
    </row>
    <row r="28" spans="1:5" ht="14.4" thickBot="1" x14ac:dyDescent="0.35">
      <c r="A28" s="315" t="s">
        <v>201</v>
      </c>
      <c r="B28" s="317">
        <v>1878588</v>
      </c>
      <c r="C28" s="317">
        <v>1165381</v>
      </c>
      <c r="D28" s="318">
        <v>1.1000000000000001</v>
      </c>
      <c r="E28" s="318">
        <v>0.6</v>
      </c>
    </row>
    <row r="29" spans="1:5" x14ac:dyDescent="0.3">
      <c r="A29" s="314" t="s">
        <v>200</v>
      </c>
      <c r="B29" s="139">
        <v>6730119</v>
      </c>
      <c r="C29" s="139">
        <v>6541359</v>
      </c>
      <c r="D29" s="156">
        <v>3.9</v>
      </c>
      <c r="E29" s="156">
        <v>3.6</v>
      </c>
    </row>
    <row r="30" spans="1:5" x14ac:dyDescent="0.3">
      <c r="A30" s="314" t="s">
        <v>199</v>
      </c>
      <c r="B30" s="139">
        <v>37555</v>
      </c>
      <c r="C30" s="139">
        <v>16225</v>
      </c>
      <c r="D30" s="156">
        <v>0</v>
      </c>
      <c r="E30" s="156">
        <v>0</v>
      </c>
    </row>
    <row r="31" spans="1:5" x14ac:dyDescent="0.3">
      <c r="A31" s="314" t="s">
        <v>198</v>
      </c>
      <c r="B31" s="139">
        <v>3645901</v>
      </c>
      <c r="C31" s="139">
        <v>3640628</v>
      </c>
      <c r="D31" s="156">
        <v>2.1</v>
      </c>
      <c r="E31" s="156">
        <v>2</v>
      </c>
    </row>
    <row r="32" spans="1:5" ht="14.4" thickBot="1" x14ac:dyDescent="0.35">
      <c r="A32" s="315" t="s">
        <v>197</v>
      </c>
      <c r="B32" s="139">
        <v>3121774</v>
      </c>
      <c r="C32" s="139">
        <v>2916955</v>
      </c>
      <c r="D32" s="156">
        <v>1.8</v>
      </c>
      <c r="E32" s="156">
        <v>1.6</v>
      </c>
    </row>
    <row r="33" spans="1:5" x14ac:dyDescent="0.3">
      <c r="A33" s="314" t="s">
        <v>61</v>
      </c>
      <c r="B33" s="316">
        <v>35507289</v>
      </c>
      <c r="C33" s="316">
        <v>36952844</v>
      </c>
      <c r="D33" s="151">
        <v>20.5</v>
      </c>
      <c r="E33" s="151">
        <v>20.6</v>
      </c>
    </row>
    <row r="34" spans="1:5" x14ac:dyDescent="0.3">
      <c r="A34" s="314" t="s">
        <v>122</v>
      </c>
      <c r="B34" s="139">
        <v>40358820</v>
      </c>
      <c r="C34" s="139">
        <v>42328822</v>
      </c>
      <c r="D34" s="156">
        <v>23.3</v>
      </c>
      <c r="E34" s="156">
        <v>23.5</v>
      </c>
    </row>
    <row r="35" spans="1:5" ht="28.2" thickBot="1" x14ac:dyDescent="0.35">
      <c r="A35" s="319" t="s">
        <v>196</v>
      </c>
      <c r="B35" s="144">
        <v>-4851531</v>
      </c>
      <c r="C35" s="144">
        <v>-5375978</v>
      </c>
      <c r="D35" s="153">
        <v>-2.8</v>
      </c>
      <c r="E35" s="153">
        <v>-3</v>
      </c>
    </row>
    <row r="36" spans="1:5" x14ac:dyDescent="0.3">
      <c r="A36" s="314" t="s">
        <v>195</v>
      </c>
      <c r="B36" s="8"/>
      <c r="C36" s="8"/>
      <c r="D36" s="156"/>
      <c r="E36" s="156"/>
    </row>
    <row r="37" spans="1:5" x14ac:dyDescent="0.3">
      <c r="A37" s="314" t="s">
        <v>194</v>
      </c>
      <c r="B37" s="8"/>
      <c r="C37" s="8"/>
      <c r="D37" s="156"/>
      <c r="E37" s="156"/>
    </row>
    <row r="38" spans="1:5" x14ac:dyDescent="0.3">
      <c r="A38" s="314" t="s">
        <v>193</v>
      </c>
      <c r="B38" s="320">
        <v>0</v>
      </c>
      <c r="C38" s="320">
        <v>0</v>
      </c>
      <c r="D38" s="156">
        <v>0</v>
      </c>
      <c r="E38" s="156">
        <v>0</v>
      </c>
    </row>
    <row r="39" spans="1:5" x14ac:dyDescent="0.3">
      <c r="A39" s="314" t="s">
        <v>192</v>
      </c>
      <c r="B39" s="139">
        <v>266711</v>
      </c>
      <c r="C39" s="139">
        <v>518230</v>
      </c>
      <c r="D39" s="156">
        <v>0.2</v>
      </c>
      <c r="E39" s="156">
        <v>0.3</v>
      </c>
    </row>
    <row r="40" spans="1:5" x14ac:dyDescent="0.3">
      <c r="A40" s="314" t="s">
        <v>191</v>
      </c>
      <c r="B40" s="139">
        <v>508424</v>
      </c>
      <c r="C40" s="139">
        <v>743131</v>
      </c>
      <c r="D40" s="156">
        <v>0.3</v>
      </c>
      <c r="E40" s="156">
        <v>0.4</v>
      </c>
    </row>
    <row r="41" spans="1:5" x14ac:dyDescent="0.3">
      <c r="A41" s="314" t="s">
        <v>190</v>
      </c>
      <c r="B41" s="139">
        <v>241714</v>
      </c>
      <c r="C41" s="139">
        <v>224901</v>
      </c>
      <c r="D41" s="156">
        <v>0.1</v>
      </c>
      <c r="E41" s="156">
        <v>0.1</v>
      </c>
    </row>
    <row r="42" spans="1:5" ht="14.4" thickBot="1" x14ac:dyDescent="0.35">
      <c r="A42" s="314" t="s">
        <v>189</v>
      </c>
      <c r="B42" s="139">
        <v>112476</v>
      </c>
      <c r="C42" s="139">
        <v>89621</v>
      </c>
      <c r="D42" s="156">
        <v>0.1</v>
      </c>
      <c r="E42" s="156">
        <v>0</v>
      </c>
    </row>
    <row r="43" spans="1:5" ht="14.4" thickBot="1" x14ac:dyDescent="0.35">
      <c r="A43" s="321" t="s">
        <v>188</v>
      </c>
      <c r="B43" s="317">
        <v>154235</v>
      </c>
      <c r="C43" s="317">
        <v>428609</v>
      </c>
      <c r="D43" s="318">
        <v>0.1</v>
      </c>
      <c r="E43" s="318">
        <v>0.2</v>
      </c>
    </row>
    <row r="44" spans="1:5" ht="14.4" thickBot="1" x14ac:dyDescent="0.35">
      <c r="A44" s="314" t="s">
        <v>187</v>
      </c>
      <c r="B44" s="320">
        <v>0</v>
      </c>
      <c r="C44" s="320">
        <v>0</v>
      </c>
      <c r="D44" s="156">
        <v>0</v>
      </c>
      <c r="E44" s="156">
        <v>0</v>
      </c>
    </row>
    <row r="45" spans="1:5" x14ac:dyDescent="0.3">
      <c r="A45" s="313" t="s">
        <v>61</v>
      </c>
      <c r="B45" s="316">
        <v>508424</v>
      </c>
      <c r="C45" s="316">
        <v>743131</v>
      </c>
      <c r="D45" s="151">
        <v>0.3</v>
      </c>
      <c r="E45" s="151">
        <v>0.4</v>
      </c>
    </row>
    <row r="46" spans="1:5" x14ac:dyDescent="0.3">
      <c r="A46" s="314" t="s">
        <v>122</v>
      </c>
      <c r="B46" s="139">
        <v>354189</v>
      </c>
      <c r="C46" s="139">
        <v>314522</v>
      </c>
      <c r="D46" s="156">
        <v>0.2</v>
      </c>
      <c r="E46" s="156">
        <v>0.2</v>
      </c>
    </row>
    <row r="47" spans="1:5" ht="14.4" thickBot="1" x14ac:dyDescent="0.35">
      <c r="A47" s="315" t="s">
        <v>186</v>
      </c>
      <c r="B47" s="144">
        <v>154235</v>
      </c>
      <c r="C47" s="144">
        <v>428609</v>
      </c>
      <c r="D47" s="153">
        <v>0.1</v>
      </c>
      <c r="E47" s="153">
        <v>0.2</v>
      </c>
    </row>
    <row r="48" spans="1:5" x14ac:dyDescent="0.3">
      <c r="A48" s="314" t="s">
        <v>185</v>
      </c>
      <c r="B48" s="8"/>
      <c r="C48" s="8"/>
      <c r="D48" s="156"/>
      <c r="E48" s="156"/>
    </row>
    <row r="49" spans="1:5" x14ac:dyDescent="0.3">
      <c r="A49" s="314" t="s">
        <v>184</v>
      </c>
      <c r="B49" s="139">
        <v>36015713</v>
      </c>
      <c r="C49" s="139">
        <v>37695975</v>
      </c>
      <c r="D49" s="156">
        <v>20.8</v>
      </c>
      <c r="E49" s="156">
        <v>21</v>
      </c>
    </row>
    <row r="50" spans="1:5" ht="14.4" thickBot="1" x14ac:dyDescent="0.35">
      <c r="A50" s="314" t="s">
        <v>183</v>
      </c>
      <c r="B50" s="139">
        <v>40713009</v>
      </c>
      <c r="C50" s="139">
        <v>42643344</v>
      </c>
      <c r="D50" s="156">
        <v>23.5</v>
      </c>
      <c r="E50" s="156">
        <v>23.7</v>
      </c>
    </row>
    <row r="51" spans="1:5" ht="14.4" thickBot="1" x14ac:dyDescent="0.35">
      <c r="A51" s="321" t="s">
        <v>787</v>
      </c>
      <c r="B51" s="317">
        <v>-4697296</v>
      </c>
      <c r="C51" s="317">
        <v>-4947369</v>
      </c>
      <c r="D51" s="318">
        <v>-2.7</v>
      </c>
      <c r="E51" s="318">
        <v>-2.8</v>
      </c>
    </row>
    <row r="52" spans="1:5" x14ac:dyDescent="0.3">
      <c r="A52" s="147" t="s">
        <v>131</v>
      </c>
    </row>
    <row r="53" spans="1:5" x14ac:dyDescent="0.3">
      <c r="A53" s="322"/>
    </row>
  </sheetData>
  <mergeCells count="2">
    <mergeCell ref="B9:C9"/>
    <mergeCell ref="D9:E9"/>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heetViews>
  <sheetFormatPr baseColWidth="10" defaultColWidth="11.44140625" defaultRowHeight="13.8" x14ac:dyDescent="0.3"/>
  <cols>
    <col min="1" max="1" width="30.109375" style="6" customWidth="1"/>
    <col min="2" max="16384" width="11.44140625" style="6"/>
  </cols>
  <sheetData>
    <row r="1" spans="1:9" x14ac:dyDescent="0.3">
      <c r="A1" s="272" t="s">
        <v>694</v>
      </c>
    </row>
    <row r="2" spans="1:9" x14ac:dyDescent="0.3">
      <c r="A2" s="272" t="s">
        <v>219</v>
      </c>
    </row>
    <row r="3" spans="1:9" x14ac:dyDescent="0.3">
      <c r="A3" s="272"/>
    </row>
    <row r="4" spans="1:9" x14ac:dyDescent="0.3">
      <c r="A4" s="329" t="s">
        <v>786</v>
      </c>
      <c r="B4" s="330"/>
      <c r="C4" s="330"/>
      <c r="D4" s="330"/>
      <c r="E4" s="330"/>
      <c r="F4" s="330"/>
      <c r="G4" s="330"/>
      <c r="H4" s="330"/>
      <c r="I4" s="330"/>
    </row>
    <row r="5" spans="1:9" x14ac:dyDescent="0.3">
      <c r="A5" s="331" t="s">
        <v>761</v>
      </c>
      <c r="B5" s="330"/>
      <c r="C5" s="330"/>
      <c r="D5" s="330"/>
      <c r="E5" s="330"/>
      <c r="F5" s="330"/>
      <c r="G5" s="330"/>
      <c r="H5" s="330"/>
      <c r="I5" s="330"/>
    </row>
    <row r="6" spans="1:9" x14ac:dyDescent="0.3">
      <c r="A6" s="331" t="s">
        <v>762</v>
      </c>
      <c r="B6" s="330"/>
      <c r="C6" s="330"/>
      <c r="D6" s="330"/>
      <c r="E6" s="330"/>
      <c r="F6" s="330"/>
      <c r="G6" s="330"/>
      <c r="H6" s="330"/>
      <c r="I6" s="330"/>
    </row>
    <row r="7" spans="1:9" x14ac:dyDescent="0.3">
      <c r="A7" s="332" t="s">
        <v>763</v>
      </c>
      <c r="B7" s="330"/>
      <c r="C7" s="330"/>
      <c r="D7" s="330"/>
      <c r="E7" s="330"/>
      <c r="F7" s="330"/>
      <c r="G7" s="330"/>
      <c r="H7" s="330"/>
      <c r="I7" s="330"/>
    </row>
    <row r="8" spans="1:9" x14ac:dyDescent="0.3">
      <c r="A8" s="330"/>
      <c r="B8" s="330"/>
      <c r="C8" s="330"/>
      <c r="D8" s="330"/>
      <c r="E8" s="330"/>
      <c r="F8" s="330"/>
      <c r="G8" s="333"/>
      <c r="H8" s="334"/>
      <c r="I8" s="334"/>
    </row>
    <row r="10" spans="1:9" x14ac:dyDescent="0.3">
      <c r="A10" s="335" t="s">
        <v>764</v>
      </c>
      <c r="B10" s="335"/>
      <c r="C10" s="335"/>
      <c r="D10" s="335"/>
      <c r="E10" s="335"/>
      <c r="F10" s="335"/>
      <c r="G10" s="335"/>
      <c r="H10" s="335"/>
      <c r="I10" s="335"/>
    </row>
    <row r="11" spans="1:9" x14ac:dyDescent="0.3">
      <c r="A11" s="335" t="s">
        <v>765</v>
      </c>
      <c r="B11" s="336">
        <v>2010</v>
      </c>
      <c r="C11" s="336">
        <v>2011</v>
      </c>
      <c r="D11" s="336">
        <v>2012</v>
      </c>
      <c r="E11" s="336">
        <v>2013</v>
      </c>
      <c r="F11" s="336">
        <v>2014</v>
      </c>
      <c r="G11" s="336">
        <v>2015</v>
      </c>
      <c r="H11" s="336">
        <v>2016</v>
      </c>
      <c r="I11" s="336">
        <v>2017</v>
      </c>
    </row>
    <row r="12" spans="1:9" x14ac:dyDescent="0.3">
      <c r="A12" s="337" t="s">
        <v>766</v>
      </c>
      <c r="B12" s="337"/>
      <c r="C12" s="337"/>
      <c r="D12" s="337"/>
      <c r="E12" s="337"/>
      <c r="F12" s="337"/>
      <c r="G12" s="337"/>
      <c r="H12" s="337"/>
      <c r="I12" s="337"/>
    </row>
    <row r="13" spans="1:9" x14ac:dyDescent="0.3">
      <c r="A13" s="338" t="s">
        <v>767</v>
      </c>
      <c r="B13" s="337">
        <v>337.29677216999994</v>
      </c>
      <c r="C13" s="337">
        <v>443.32335418999998</v>
      </c>
      <c r="D13" s="337">
        <v>1197.3689266399999</v>
      </c>
      <c r="E13" s="337">
        <v>1376.7497866199999</v>
      </c>
      <c r="F13" s="337">
        <v>498.93481600999996</v>
      </c>
      <c r="G13" s="337">
        <v>463.88133099808726</v>
      </c>
      <c r="H13" s="337">
        <v>462.28562596690375</v>
      </c>
      <c r="I13" s="337">
        <v>505.15019870999998</v>
      </c>
    </row>
    <row r="14" spans="1:9" x14ac:dyDescent="0.3">
      <c r="A14" s="338" t="s">
        <v>780</v>
      </c>
      <c r="B14" s="337">
        <v>78.975679960000107</v>
      </c>
      <c r="C14" s="337">
        <v>126.00637827</v>
      </c>
      <c r="D14" s="337">
        <v>281.52036378000048</v>
      </c>
      <c r="E14" s="337">
        <v>79.461877990000417</v>
      </c>
      <c r="F14" s="337">
        <v>114.27931763000049</v>
      </c>
      <c r="G14" s="337">
        <v>-290.90234630999998</v>
      </c>
      <c r="H14" s="337">
        <v>291.82823337309696</v>
      </c>
      <c r="I14" s="337">
        <v>962.52402753000001</v>
      </c>
    </row>
    <row r="15" spans="1:9" x14ac:dyDescent="0.3">
      <c r="A15" s="338" t="s">
        <v>782</v>
      </c>
      <c r="B15" s="337">
        <v>0.40638699</v>
      </c>
      <c r="C15" s="337">
        <v>0.43253773000000001</v>
      </c>
      <c r="D15" s="337">
        <v>1.2304434</v>
      </c>
      <c r="E15" s="337">
        <v>4.3514244700000004</v>
      </c>
      <c r="F15" s="337">
        <v>4.6292360199999996</v>
      </c>
      <c r="G15" s="337">
        <v>4.4724529000000004</v>
      </c>
      <c r="H15" s="337">
        <v>4.2449825600000004</v>
      </c>
      <c r="I15" s="337">
        <v>318.79727143999997</v>
      </c>
    </row>
    <row r="16" spans="1:9" x14ac:dyDescent="0.3">
      <c r="A16" s="335" t="s">
        <v>768</v>
      </c>
      <c r="B16" s="339">
        <v>3836.69822329</v>
      </c>
      <c r="C16" s="339">
        <v>4405.5954180199997</v>
      </c>
      <c r="D16" s="339">
        <v>5883.2542650400001</v>
      </c>
      <c r="E16" s="339">
        <v>7335.1145051800004</v>
      </c>
      <c r="F16" s="339">
        <v>7943.6994028000008</v>
      </c>
      <c r="G16" s="339">
        <v>8112.205934588088</v>
      </c>
      <c r="H16" s="339">
        <v>8862.0748113680893</v>
      </c>
      <c r="I16" s="339">
        <v>10010.951766168089</v>
      </c>
    </row>
    <row r="17" spans="1:9" x14ac:dyDescent="0.3">
      <c r="A17" s="337" t="s">
        <v>769</v>
      </c>
      <c r="B17" s="337"/>
      <c r="C17" s="337"/>
      <c r="D17" s="337"/>
      <c r="E17" s="337"/>
      <c r="F17" s="337"/>
      <c r="G17" s="337"/>
      <c r="H17" s="337"/>
      <c r="I17" s="337"/>
    </row>
    <row r="18" spans="1:9" x14ac:dyDescent="0.3">
      <c r="A18" s="338" t="s">
        <v>767</v>
      </c>
      <c r="B18" s="337">
        <v>1362.3253914900001</v>
      </c>
      <c r="C18" s="337">
        <v>0</v>
      </c>
      <c r="D18" s="337">
        <v>1700</v>
      </c>
      <c r="E18" s="337">
        <v>603.38535014000001</v>
      </c>
      <c r="F18" s="337">
        <v>0</v>
      </c>
      <c r="G18" s="337">
        <v>0</v>
      </c>
      <c r="H18" s="337">
        <v>0</v>
      </c>
      <c r="I18" s="337">
        <v>0</v>
      </c>
    </row>
    <row r="19" spans="1:9" x14ac:dyDescent="0.3">
      <c r="A19" s="338" t="s">
        <v>780</v>
      </c>
      <c r="B19" s="337">
        <v>224.11970062999887</v>
      </c>
      <c r="C19" s="337">
        <v>437.6996675699977</v>
      </c>
      <c r="D19" s="337">
        <v>142.17514140000418</v>
      </c>
      <c r="E19" s="337">
        <v>-179.60947828000377</v>
      </c>
      <c r="F19" s="337">
        <v>-228.68378306000204</v>
      </c>
      <c r="G19" s="337">
        <v>-255.78902633999638</v>
      </c>
      <c r="H19" s="337">
        <v>270.67976064999891</v>
      </c>
      <c r="I19" s="337">
        <v>969.56886946999998</v>
      </c>
    </row>
    <row r="20" spans="1:9" x14ac:dyDescent="0.3">
      <c r="A20" s="338" t="s">
        <v>782</v>
      </c>
      <c r="B20" s="337">
        <v>151.12847085999999</v>
      </c>
      <c r="C20" s="337">
        <v>1.1583915300000001</v>
      </c>
      <c r="D20" s="337">
        <v>1.2989145600000001</v>
      </c>
      <c r="E20" s="337">
        <v>2.1686971000000002</v>
      </c>
      <c r="F20" s="337">
        <v>501.62108124000002</v>
      </c>
      <c r="G20" s="337">
        <v>466.75622238</v>
      </c>
      <c r="H20" s="337">
        <v>464.89721717999998</v>
      </c>
      <c r="I20" s="337">
        <v>2.8037874500000002</v>
      </c>
    </row>
    <row r="21" spans="1:9" x14ac:dyDescent="0.3">
      <c r="A21" s="335" t="s">
        <v>768</v>
      </c>
      <c r="B21" s="339">
        <v>12720.100731640001</v>
      </c>
      <c r="C21" s="339">
        <v>13156.642007679999</v>
      </c>
      <c r="D21" s="339">
        <v>14997.518234520003</v>
      </c>
      <c r="E21" s="339">
        <v>15419.125409279999</v>
      </c>
      <c r="F21" s="339">
        <v>14688.820544979997</v>
      </c>
      <c r="G21" s="339">
        <v>13966.275296260001</v>
      </c>
      <c r="H21" s="339">
        <v>13772.05783973</v>
      </c>
      <c r="I21" s="339">
        <v>14738.822921749999</v>
      </c>
    </row>
    <row r="22" spans="1:9" x14ac:dyDescent="0.3">
      <c r="A22" s="337" t="s">
        <v>770</v>
      </c>
      <c r="B22" s="337"/>
      <c r="C22" s="337"/>
      <c r="D22" s="337"/>
      <c r="E22" s="337"/>
      <c r="F22" s="337"/>
      <c r="G22" s="337"/>
      <c r="H22" s="337"/>
      <c r="I22" s="337"/>
    </row>
    <row r="23" spans="1:9" x14ac:dyDescent="0.3">
      <c r="A23" s="338" t="s">
        <v>771</v>
      </c>
      <c r="B23" s="337">
        <v>2.8193659999999999E-2</v>
      </c>
      <c r="C23" s="337">
        <v>5.4</v>
      </c>
      <c r="D23" s="337">
        <v>0</v>
      </c>
      <c r="E23" s="337">
        <v>0</v>
      </c>
      <c r="F23" s="337">
        <v>0</v>
      </c>
      <c r="G23" s="337">
        <v>0</v>
      </c>
      <c r="H23" s="337">
        <v>0</v>
      </c>
      <c r="I23" s="337">
        <v>0</v>
      </c>
    </row>
    <row r="24" spans="1:9" x14ac:dyDescent="0.3">
      <c r="A24" s="338" t="s">
        <v>772</v>
      </c>
      <c r="B24" s="337">
        <v>6.2435329999999997E-2</v>
      </c>
      <c r="C24" s="337">
        <v>45.642924855999993</v>
      </c>
      <c r="D24" s="337">
        <v>2.0655441099999998</v>
      </c>
      <c r="E24" s="337">
        <v>0</v>
      </c>
      <c r="F24" s="337">
        <v>0</v>
      </c>
      <c r="G24" s="337">
        <v>0</v>
      </c>
      <c r="H24" s="337">
        <v>0</v>
      </c>
      <c r="I24" s="337">
        <v>0.27954983999999999</v>
      </c>
    </row>
    <row r="25" spans="1:9" x14ac:dyDescent="0.3">
      <c r="A25" s="335" t="s">
        <v>768</v>
      </c>
      <c r="B25" s="339">
        <v>43.736758329999951</v>
      </c>
      <c r="C25" s="339">
        <v>3.4938334739999561</v>
      </c>
      <c r="D25" s="339">
        <v>1.4282893639999563</v>
      </c>
      <c r="E25" s="339">
        <v>1.4282893639999563</v>
      </c>
      <c r="F25" s="339">
        <v>1.4282893639999563</v>
      </c>
      <c r="G25" s="339">
        <v>1.4282893639999563</v>
      </c>
      <c r="H25" s="339">
        <v>1.4282893639999563</v>
      </c>
      <c r="I25" s="339">
        <v>1.1487395239999563</v>
      </c>
    </row>
    <row r="26" spans="1:9" x14ac:dyDescent="0.3">
      <c r="A26" s="337" t="s">
        <v>773</v>
      </c>
      <c r="B26" s="337"/>
      <c r="C26" s="337"/>
      <c r="D26" s="337"/>
      <c r="E26" s="337"/>
      <c r="F26" s="337"/>
      <c r="G26" s="337"/>
      <c r="H26" s="337"/>
      <c r="I26" s="337"/>
    </row>
    <row r="27" spans="1:9" x14ac:dyDescent="0.3">
      <c r="A27" s="338" t="s">
        <v>771</v>
      </c>
      <c r="B27" s="337">
        <v>1.8897353300000004</v>
      </c>
      <c r="C27" s="340"/>
      <c r="D27" s="340"/>
      <c r="E27" s="340"/>
      <c r="F27" s="340"/>
      <c r="G27" s="340"/>
      <c r="H27" s="340"/>
      <c r="I27" s="340"/>
    </row>
    <row r="28" spans="1:9" x14ac:dyDescent="0.3">
      <c r="A28" s="338" t="s">
        <v>772</v>
      </c>
      <c r="B28" s="337">
        <v>413.82888595000003</v>
      </c>
      <c r="C28" s="340"/>
      <c r="D28" s="340"/>
      <c r="E28" s="340"/>
      <c r="F28" s="340"/>
      <c r="G28" s="340"/>
      <c r="H28" s="340"/>
      <c r="I28" s="340"/>
    </row>
    <row r="29" spans="1:9" x14ac:dyDescent="0.3">
      <c r="A29" s="335" t="s">
        <v>768</v>
      </c>
      <c r="B29" s="341">
        <v>0</v>
      </c>
      <c r="C29" s="342">
        <v>0</v>
      </c>
      <c r="D29" s="342">
        <v>0</v>
      </c>
      <c r="E29" s="342">
        <v>0</v>
      </c>
      <c r="F29" s="342">
        <v>0</v>
      </c>
      <c r="G29" s="342">
        <v>0</v>
      </c>
      <c r="H29" s="342">
        <v>0</v>
      </c>
      <c r="I29" s="342">
        <v>0</v>
      </c>
    </row>
    <row r="30" spans="1:9" x14ac:dyDescent="0.3">
      <c r="A30" s="337" t="s">
        <v>40</v>
      </c>
      <c r="B30" s="337"/>
      <c r="C30" s="337"/>
      <c r="D30" s="337"/>
      <c r="E30" s="337"/>
      <c r="F30" s="337"/>
      <c r="G30" s="337"/>
      <c r="H30" s="337"/>
      <c r="I30" s="337"/>
    </row>
    <row r="31" spans="1:9" x14ac:dyDescent="0.3">
      <c r="A31" s="338" t="s">
        <v>771</v>
      </c>
      <c r="B31" s="337"/>
      <c r="C31" s="337"/>
      <c r="D31" s="337"/>
      <c r="E31" s="340">
        <v>4000</v>
      </c>
      <c r="F31" s="340">
        <v>0</v>
      </c>
      <c r="G31" s="340">
        <v>0</v>
      </c>
      <c r="H31" s="340">
        <v>0</v>
      </c>
      <c r="I31" s="340">
        <v>0</v>
      </c>
    </row>
    <row r="32" spans="1:9" x14ac:dyDescent="0.3">
      <c r="A32" s="338" t="s">
        <v>772</v>
      </c>
      <c r="B32" s="337"/>
      <c r="C32" s="337"/>
      <c r="D32" s="337"/>
      <c r="E32" s="340">
        <v>0</v>
      </c>
      <c r="F32" s="340">
        <v>269.79485678992103</v>
      </c>
      <c r="G32" s="340">
        <v>243.62541457627501</v>
      </c>
      <c r="H32" s="340">
        <v>665.92882653000004</v>
      </c>
      <c r="I32" s="340">
        <v>1283.8809052700001</v>
      </c>
    </row>
    <row r="33" spans="1:9" x14ac:dyDescent="0.3">
      <c r="A33" s="338" t="s">
        <v>780</v>
      </c>
      <c r="B33" s="337"/>
      <c r="C33" s="337"/>
      <c r="D33" s="337"/>
      <c r="E33" s="340">
        <v>1.3362024800003383</v>
      </c>
      <c r="F33" s="340">
        <v>8.4185198525126452</v>
      </c>
      <c r="G33" s="340">
        <v>0.40337065411699768</v>
      </c>
      <c r="H33" s="340">
        <v>47.400135882999997</v>
      </c>
      <c r="I33" s="340">
        <v>0.70225117999999997</v>
      </c>
    </row>
    <row r="34" spans="1:9" x14ac:dyDescent="0.3">
      <c r="A34" s="335" t="s">
        <v>768</v>
      </c>
      <c r="B34" s="342">
        <v>0</v>
      </c>
      <c r="C34" s="342">
        <v>0</v>
      </c>
      <c r="D34" s="342">
        <v>0</v>
      </c>
      <c r="E34" s="342">
        <v>4001.3362024800003</v>
      </c>
      <c r="F34" s="342">
        <v>3739.9598655425916</v>
      </c>
      <c r="G34" s="342">
        <v>3496.7378199999998</v>
      </c>
      <c r="H34" s="342">
        <v>2878.2091293529998</v>
      </c>
      <c r="I34" s="342">
        <v>1595.0304752629997</v>
      </c>
    </row>
    <row r="35" spans="1:9" x14ac:dyDescent="0.3">
      <c r="A35" s="335" t="s">
        <v>774</v>
      </c>
      <c r="B35" s="335"/>
      <c r="C35" s="335"/>
      <c r="D35" s="335"/>
      <c r="E35" s="335"/>
      <c r="F35" s="335"/>
      <c r="G35" s="335"/>
      <c r="H35" s="335"/>
      <c r="I35" s="335"/>
    </row>
    <row r="36" spans="1:9" x14ac:dyDescent="0.3">
      <c r="A36" s="335" t="s">
        <v>106</v>
      </c>
      <c r="B36" s="336">
        <v>2010</v>
      </c>
      <c r="C36" s="336">
        <v>2011</v>
      </c>
      <c r="D36" s="336">
        <v>2012</v>
      </c>
      <c r="E36" s="336">
        <v>2013</v>
      </c>
      <c r="F36" s="336">
        <v>2014</v>
      </c>
      <c r="G36" s="336">
        <v>2015</v>
      </c>
      <c r="H36" s="336">
        <v>2016</v>
      </c>
      <c r="I36" s="336">
        <v>2017</v>
      </c>
    </row>
    <row r="37" spans="1:9" x14ac:dyDescent="0.3">
      <c r="A37" s="337" t="s">
        <v>781</v>
      </c>
      <c r="B37" s="337"/>
      <c r="C37" s="337"/>
      <c r="D37" s="337"/>
      <c r="E37" s="337"/>
      <c r="F37" s="337"/>
      <c r="G37" s="337"/>
      <c r="H37" s="337"/>
      <c r="I37" s="337"/>
    </row>
    <row r="38" spans="1:9" x14ac:dyDescent="0.3">
      <c r="A38" s="338" t="s">
        <v>767</v>
      </c>
      <c r="B38" s="340">
        <v>40094</v>
      </c>
      <c r="C38" s="340">
        <v>41540.998841000001</v>
      </c>
      <c r="D38" s="340">
        <v>44192.902734000003</v>
      </c>
      <c r="E38" s="340">
        <v>51138.689228000003</v>
      </c>
      <c r="F38" s="340">
        <v>54582</v>
      </c>
      <c r="G38" s="340">
        <v>54992</v>
      </c>
      <c r="H38" s="340">
        <v>65281</v>
      </c>
      <c r="I38" s="340">
        <v>63900</v>
      </c>
    </row>
    <row r="39" spans="1:9" x14ac:dyDescent="0.3">
      <c r="A39" s="338" t="s">
        <v>775</v>
      </c>
      <c r="B39" s="340">
        <v>0</v>
      </c>
      <c r="C39" s="340">
        <v>0</v>
      </c>
      <c r="D39" s="340">
        <v>0</v>
      </c>
      <c r="E39" s="340">
        <v>0</v>
      </c>
      <c r="F39" s="340">
        <v>0</v>
      </c>
      <c r="G39" s="340">
        <v>0</v>
      </c>
      <c r="H39" s="340">
        <v>0</v>
      </c>
      <c r="I39" s="340"/>
    </row>
    <row r="40" spans="1:9" x14ac:dyDescent="0.3">
      <c r="A40" s="338" t="s">
        <v>776</v>
      </c>
      <c r="B40" s="340">
        <v>40094</v>
      </c>
      <c r="C40" s="340">
        <v>41540.998841000001</v>
      </c>
      <c r="D40" s="340">
        <v>44192.902734000003</v>
      </c>
      <c r="E40" s="340">
        <v>51138.689228000003</v>
      </c>
      <c r="F40" s="340">
        <v>54582</v>
      </c>
      <c r="G40" s="340">
        <v>54992</v>
      </c>
      <c r="H40" s="340">
        <v>65281</v>
      </c>
      <c r="I40" s="340">
        <v>63900</v>
      </c>
    </row>
    <row r="41" spans="1:9" x14ac:dyDescent="0.3">
      <c r="A41" s="338" t="s">
        <v>777</v>
      </c>
      <c r="B41" s="340">
        <v>0</v>
      </c>
      <c r="C41" s="340">
        <v>0</v>
      </c>
      <c r="D41" s="340">
        <v>0</v>
      </c>
      <c r="E41" s="340">
        <v>0</v>
      </c>
      <c r="F41" s="340">
        <v>0</v>
      </c>
      <c r="G41" s="340">
        <v>0</v>
      </c>
      <c r="H41" s="340">
        <v>0</v>
      </c>
      <c r="I41" s="340">
        <v>0</v>
      </c>
    </row>
    <row r="42" spans="1:9" x14ac:dyDescent="0.3">
      <c r="A42" s="335" t="s">
        <v>768</v>
      </c>
      <c r="B42" s="335">
        <v>0</v>
      </c>
      <c r="C42" s="335">
        <v>0</v>
      </c>
      <c r="D42" s="342">
        <v>0</v>
      </c>
      <c r="E42" s="342">
        <v>0</v>
      </c>
      <c r="F42" s="342">
        <v>0</v>
      </c>
      <c r="G42" s="342">
        <v>0</v>
      </c>
      <c r="H42" s="342">
        <v>0</v>
      </c>
      <c r="I42" s="342">
        <v>0</v>
      </c>
    </row>
    <row r="43" spans="1:9" x14ac:dyDescent="0.3">
      <c r="A43" s="337" t="s">
        <v>778</v>
      </c>
      <c r="B43" s="337"/>
      <c r="C43" s="337"/>
      <c r="D43" s="337"/>
      <c r="E43" s="337"/>
      <c r="F43" s="337"/>
      <c r="G43" s="337"/>
      <c r="H43" s="337"/>
      <c r="I43" s="337"/>
    </row>
    <row r="44" spans="1:9" x14ac:dyDescent="0.3">
      <c r="A44" s="338" t="s">
        <v>767</v>
      </c>
      <c r="B44" s="340">
        <v>216.49</v>
      </c>
      <c r="C44" s="340">
        <v>4400.4906380000002</v>
      </c>
      <c r="D44" s="340">
        <v>863.83300599999995</v>
      </c>
      <c r="E44" s="340">
        <v>2215.169727</v>
      </c>
      <c r="F44" s="340">
        <v>545.83226499999955</v>
      </c>
      <c r="G44" s="340">
        <v>0</v>
      </c>
      <c r="H44" s="340">
        <v>0</v>
      </c>
      <c r="I44" s="340">
        <v>0</v>
      </c>
    </row>
    <row r="45" spans="1:9" x14ac:dyDescent="0.3">
      <c r="A45" s="338" t="s">
        <v>776</v>
      </c>
      <c r="B45" s="340">
        <v>0</v>
      </c>
      <c r="C45" s="340">
        <v>840.65</v>
      </c>
      <c r="D45" s="340">
        <v>596.25099999999998</v>
      </c>
      <c r="E45" s="340">
        <v>1021.454006</v>
      </c>
      <c r="F45" s="340">
        <v>2267.0329999999999</v>
      </c>
      <c r="G45" s="340">
        <v>170.89599999999999</v>
      </c>
      <c r="H45" s="340">
        <v>28.997351999999999</v>
      </c>
      <c r="I45" s="340">
        <v>0</v>
      </c>
    </row>
    <row r="46" spans="1:9" x14ac:dyDescent="0.3">
      <c r="A46" s="335" t="s">
        <v>768</v>
      </c>
      <c r="B46" s="342">
        <v>216.49</v>
      </c>
      <c r="C46" s="342">
        <v>3776.3306379999999</v>
      </c>
      <c r="D46" s="342">
        <v>4043.912644</v>
      </c>
      <c r="E46" s="342">
        <v>5237.6283650000005</v>
      </c>
      <c r="F46" s="342">
        <v>3516.4276299999997</v>
      </c>
      <c r="G46" s="342">
        <v>3345.5316299999995</v>
      </c>
      <c r="H46" s="342">
        <v>3316.5342779999996</v>
      </c>
      <c r="I46" s="342">
        <v>3316.5342779999996</v>
      </c>
    </row>
    <row r="47" spans="1:9" x14ac:dyDescent="0.3">
      <c r="A47" s="337" t="s">
        <v>779</v>
      </c>
      <c r="B47" s="337"/>
      <c r="C47" s="337"/>
      <c r="D47" s="337"/>
      <c r="E47" s="337"/>
      <c r="F47" s="337"/>
      <c r="G47" s="337"/>
      <c r="H47" s="337"/>
      <c r="I47" s="337"/>
    </row>
    <row r="48" spans="1:9" x14ac:dyDescent="0.3">
      <c r="A48" s="338" t="s">
        <v>767</v>
      </c>
      <c r="B48" s="340">
        <v>0</v>
      </c>
      <c r="C48" s="340">
        <v>0</v>
      </c>
      <c r="D48" s="340">
        <v>0</v>
      </c>
      <c r="E48" s="340">
        <v>0</v>
      </c>
      <c r="F48" s="340">
        <v>0</v>
      </c>
      <c r="G48" s="340">
        <v>30000</v>
      </c>
      <c r="H48" s="340">
        <v>60000</v>
      </c>
      <c r="I48" s="340">
        <v>100000</v>
      </c>
    </row>
    <row r="49" spans="1:9" x14ac:dyDescent="0.3">
      <c r="A49" s="338" t="s">
        <v>776</v>
      </c>
      <c r="B49" s="340">
        <v>0</v>
      </c>
      <c r="C49" s="340">
        <v>0</v>
      </c>
      <c r="D49" s="340">
        <v>0</v>
      </c>
      <c r="E49" s="340">
        <v>0</v>
      </c>
      <c r="F49" s="340">
        <v>0</v>
      </c>
      <c r="G49" s="340">
        <v>0</v>
      </c>
      <c r="H49" s="340">
        <v>33530.548999999999</v>
      </c>
      <c r="I49" s="340">
        <v>52960</v>
      </c>
    </row>
    <row r="50" spans="1:9" x14ac:dyDescent="0.3">
      <c r="A50" s="338" t="s">
        <v>780</v>
      </c>
      <c r="B50" s="340">
        <v>0</v>
      </c>
      <c r="C50" s="340">
        <v>0</v>
      </c>
      <c r="D50" s="340">
        <v>0</v>
      </c>
      <c r="E50" s="340">
        <v>0</v>
      </c>
      <c r="F50" s="340">
        <v>0</v>
      </c>
      <c r="G50" s="340">
        <v>0.29558600160089554</v>
      </c>
      <c r="H50" s="340">
        <v>2586.6772299999998</v>
      </c>
      <c r="I50" s="340">
        <v>3806.9416139999998</v>
      </c>
    </row>
    <row r="51" spans="1:9" x14ac:dyDescent="0.3">
      <c r="A51" s="335" t="s">
        <v>768</v>
      </c>
      <c r="B51" s="342">
        <v>0</v>
      </c>
      <c r="C51" s="342">
        <v>0</v>
      </c>
      <c r="D51" s="342">
        <v>0</v>
      </c>
      <c r="E51" s="342">
        <v>0</v>
      </c>
      <c r="F51" s="342">
        <v>0</v>
      </c>
      <c r="G51" s="342">
        <v>30000.295586001601</v>
      </c>
      <c r="H51" s="342">
        <v>59056.423816001596</v>
      </c>
      <c r="I51" s="342">
        <v>109903.36543000159</v>
      </c>
    </row>
    <row r="52" spans="1:9" x14ac:dyDescent="0.3">
      <c r="A52" s="343" t="s">
        <v>783</v>
      </c>
      <c r="B52" s="330"/>
      <c r="C52" s="330"/>
      <c r="D52" s="330"/>
      <c r="E52" s="330"/>
      <c r="F52" s="330"/>
      <c r="G52" s="330"/>
      <c r="H52" s="330"/>
      <c r="I52" s="330"/>
    </row>
    <row r="53" spans="1:9" x14ac:dyDescent="0.3">
      <c r="A53" s="343" t="s">
        <v>784</v>
      </c>
      <c r="B53" s="330"/>
      <c r="C53" s="330"/>
      <c r="D53" s="330"/>
      <c r="E53" s="330"/>
      <c r="F53" s="344"/>
      <c r="G53" s="344"/>
      <c r="H53" s="344"/>
      <c r="I53" s="344"/>
    </row>
    <row r="54" spans="1:9" x14ac:dyDescent="0.3">
      <c r="A54" s="343" t="s">
        <v>785</v>
      </c>
      <c r="B54" s="330"/>
      <c r="C54" s="330"/>
      <c r="D54" s="330"/>
      <c r="E54" s="330"/>
      <c r="F54" s="344"/>
      <c r="G54" s="344"/>
      <c r="H54" s="344"/>
      <c r="I54" s="344"/>
    </row>
    <row r="55" spans="1:9" x14ac:dyDescent="0.3">
      <c r="A55" s="343" t="s">
        <v>131</v>
      </c>
      <c r="B55" s="330"/>
      <c r="C55" s="330"/>
      <c r="D55" s="330"/>
      <c r="E55" s="330"/>
      <c r="F55" s="330"/>
      <c r="G55" s="330"/>
      <c r="H55" s="345"/>
      <c r="I55" s="345"/>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B2:E88"/>
  <sheetViews>
    <sheetView zoomScale="66" zoomScaleNormal="66" workbookViewId="0"/>
  </sheetViews>
  <sheetFormatPr baseColWidth="10" defaultRowHeight="13.8" x14ac:dyDescent="0.3"/>
  <cols>
    <col min="1" max="1" width="5" style="6" customWidth="1"/>
    <col min="2" max="2" width="47.5546875" style="63" customWidth="1"/>
    <col min="3" max="3" width="125.44140625" style="63" customWidth="1"/>
    <col min="4" max="4" width="19.44140625" style="6" bestFit="1" customWidth="1"/>
    <col min="5" max="5" width="38.109375" style="6" customWidth="1"/>
    <col min="6" max="257" width="11.44140625" style="6"/>
    <col min="258" max="258" width="35.88671875" style="6" customWidth="1"/>
    <col min="259" max="259" width="68.33203125" style="6" customWidth="1"/>
    <col min="260" max="261" width="17.109375" style="6" bestFit="1" customWidth="1"/>
    <col min="262" max="513" width="11.44140625" style="6"/>
    <col min="514" max="514" width="35.88671875" style="6" customWidth="1"/>
    <col min="515" max="515" width="68.33203125" style="6" customWidth="1"/>
    <col min="516" max="517" width="17.109375" style="6" bestFit="1" customWidth="1"/>
    <col min="518" max="769" width="11.44140625" style="6"/>
    <col min="770" max="770" width="35.88671875" style="6" customWidth="1"/>
    <col min="771" max="771" width="68.33203125" style="6" customWidth="1"/>
    <col min="772" max="773" width="17.109375" style="6" bestFit="1" customWidth="1"/>
    <col min="774" max="1025" width="11.44140625" style="6"/>
    <col min="1026" max="1026" width="35.88671875" style="6" customWidth="1"/>
    <col min="1027" max="1027" width="68.33203125" style="6" customWidth="1"/>
    <col min="1028" max="1029" width="17.109375" style="6" bestFit="1" customWidth="1"/>
    <col min="1030" max="1281" width="11.44140625" style="6"/>
    <col min="1282" max="1282" width="35.88671875" style="6" customWidth="1"/>
    <col min="1283" max="1283" width="68.33203125" style="6" customWidth="1"/>
    <col min="1284" max="1285" width="17.109375" style="6" bestFit="1" customWidth="1"/>
    <col min="1286" max="1537" width="11.44140625" style="6"/>
    <col min="1538" max="1538" width="35.88671875" style="6" customWidth="1"/>
    <col min="1539" max="1539" width="68.33203125" style="6" customWidth="1"/>
    <col min="1540" max="1541" width="17.109375" style="6" bestFit="1" customWidth="1"/>
    <col min="1542" max="1793" width="11.44140625" style="6"/>
    <col min="1794" max="1794" width="35.88671875" style="6" customWidth="1"/>
    <col min="1795" max="1795" width="68.33203125" style="6" customWidth="1"/>
    <col min="1796" max="1797" width="17.109375" style="6" bestFit="1" customWidth="1"/>
    <col min="1798" max="2049" width="11.44140625" style="6"/>
    <col min="2050" max="2050" width="35.88671875" style="6" customWidth="1"/>
    <col min="2051" max="2051" width="68.33203125" style="6" customWidth="1"/>
    <col min="2052" max="2053" width="17.109375" style="6" bestFit="1" customWidth="1"/>
    <col min="2054" max="2305" width="11.44140625" style="6"/>
    <col min="2306" max="2306" width="35.88671875" style="6" customWidth="1"/>
    <col min="2307" max="2307" width="68.33203125" style="6" customWidth="1"/>
    <col min="2308" max="2309" width="17.109375" style="6" bestFit="1" customWidth="1"/>
    <col min="2310" max="2561" width="11.44140625" style="6"/>
    <col min="2562" max="2562" width="35.88671875" style="6" customWidth="1"/>
    <col min="2563" max="2563" width="68.33203125" style="6" customWidth="1"/>
    <col min="2564" max="2565" width="17.109375" style="6" bestFit="1" customWidth="1"/>
    <col min="2566" max="2817" width="11.44140625" style="6"/>
    <col min="2818" max="2818" width="35.88671875" style="6" customWidth="1"/>
    <col min="2819" max="2819" width="68.33203125" style="6" customWidth="1"/>
    <col min="2820" max="2821" width="17.109375" style="6" bestFit="1" customWidth="1"/>
    <col min="2822" max="3073" width="11.44140625" style="6"/>
    <col min="3074" max="3074" width="35.88671875" style="6" customWidth="1"/>
    <col min="3075" max="3075" width="68.33203125" style="6" customWidth="1"/>
    <col min="3076" max="3077" width="17.109375" style="6" bestFit="1" customWidth="1"/>
    <col min="3078" max="3329" width="11.44140625" style="6"/>
    <col min="3330" max="3330" width="35.88671875" style="6" customWidth="1"/>
    <col min="3331" max="3331" width="68.33203125" style="6" customWidth="1"/>
    <col min="3332" max="3333" width="17.109375" style="6" bestFit="1" customWidth="1"/>
    <col min="3334" max="3585" width="11.44140625" style="6"/>
    <col min="3586" max="3586" width="35.88671875" style="6" customWidth="1"/>
    <col min="3587" max="3587" width="68.33203125" style="6" customWidth="1"/>
    <col min="3588" max="3589" width="17.109375" style="6" bestFit="1" customWidth="1"/>
    <col min="3590" max="3841" width="11.44140625" style="6"/>
    <col min="3842" max="3842" width="35.88671875" style="6" customWidth="1"/>
    <col min="3843" max="3843" width="68.33203125" style="6" customWidth="1"/>
    <col min="3844" max="3845" width="17.109375" style="6" bestFit="1" customWidth="1"/>
    <col min="3846" max="4097" width="11.44140625" style="6"/>
    <col min="4098" max="4098" width="35.88671875" style="6" customWidth="1"/>
    <col min="4099" max="4099" width="68.33203125" style="6" customWidth="1"/>
    <col min="4100" max="4101" width="17.109375" style="6" bestFit="1" customWidth="1"/>
    <col min="4102" max="4353" width="11.44140625" style="6"/>
    <col min="4354" max="4354" width="35.88671875" style="6" customWidth="1"/>
    <col min="4355" max="4355" width="68.33203125" style="6" customWidth="1"/>
    <col min="4356" max="4357" width="17.109375" style="6" bestFit="1" customWidth="1"/>
    <col min="4358" max="4609" width="11.44140625" style="6"/>
    <col min="4610" max="4610" width="35.88671875" style="6" customWidth="1"/>
    <col min="4611" max="4611" width="68.33203125" style="6" customWidth="1"/>
    <col min="4612" max="4613" width="17.109375" style="6" bestFit="1" customWidth="1"/>
    <col min="4614" max="4865" width="11.44140625" style="6"/>
    <col min="4866" max="4866" width="35.88671875" style="6" customWidth="1"/>
    <col min="4867" max="4867" width="68.33203125" style="6" customWidth="1"/>
    <col min="4868" max="4869" width="17.109375" style="6" bestFit="1" customWidth="1"/>
    <col min="4870" max="5121" width="11.44140625" style="6"/>
    <col min="5122" max="5122" width="35.88671875" style="6" customWidth="1"/>
    <col min="5123" max="5123" width="68.33203125" style="6" customWidth="1"/>
    <col min="5124" max="5125" width="17.109375" style="6" bestFit="1" customWidth="1"/>
    <col min="5126" max="5377" width="11.44140625" style="6"/>
    <col min="5378" max="5378" width="35.88671875" style="6" customWidth="1"/>
    <col min="5379" max="5379" width="68.33203125" style="6" customWidth="1"/>
    <col min="5380" max="5381" width="17.109375" style="6" bestFit="1" customWidth="1"/>
    <col min="5382" max="5633" width="11.44140625" style="6"/>
    <col min="5634" max="5634" width="35.88671875" style="6" customWidth="1"/>
    <col min="5635" max="5635" width="68.33203125" style="6" customWidth="1"/>
    <col min="5636" max="5637" width="17.109375" style="6" bestFit="1" customWidth="1"/>
    <col min="5638" max="5889" width="11.44140625" style="6"/>
    <col min="5890" max="5890" width="35.88671875" style="6" customWidth="1"/>
    <col min="5891" max="5891" width="68.33203125" style="6" customWidth="1"/>
    <col min="5892" max="5893" width="17.109375" style="6" bestFit="1" customWidth="1"/>
    <col min="5894" max="6145" width="11.44140625" style="6"/>
    <col min="6146" max="6146" width="35.88671875" style="6" customWidth="1"/>
    <col min="6147" max="6147" width="68.33203125" style="6" customWidth="1"/>
    <col min="6148" max="6149" width="17.109375" style="6" bestFit="1" customWidth="1"/>
    <col min="6150" max="6401" width="11.44140625" style="6"/>
    <col min="6402" max="6402" width="35.88671875" style="6" customWidth="1"/>
    <col min="6403" max="6403" width="68.33203125" style="6" customWidth="1"/>
    <col min="6404" max="6405" width="17.109375" style="6" bestFit="1" customWidth="1"/>
    <col min="6406" max="6657" width="11.44140625" style="6"/>
    <col min="6658" max="6658" width="35.88671875" style="6" customWidth="1"/>
    <col min="6659" max="6659" width="68.33203125" style="6" customWidth="1"/>
    <col min="6660" max="6661" width="17.109375" style="6" bestFit="1" customWidth="1"/>
    <col min="6662" max="6913" width="11.44140625" style="6"/>
    <col min="6914" max="6914" width="35.88671875" style="6" customWidth="1"/>
    <col min="6915" max="6915" width="68.33203125" style="6" customWidth="1"/>
    <col min="6916" max="6917" width="17.109375" style="6" bestFit="1" customWidth="1"/>
    <col min="6918" max="7169" width="11.44140625" style="6"/>
    <col min="7170" max="7170" width="35.88671875" style="6" customWidth="1"/>
    <col min="7171" max="7171" width="68.33203125" style="6" customWidth="1"/>
    <col min="7172" max="7173" width="17.109375" style="6" bestFit="1" customWidth="1"/>
    <col min="7174" max="7425" width="11.44140625" style="6"/>
    <col min="7426" max="7426" width="35.88671875" style="6" customWidth="1"/>
    <col min="7427" max="7427" width="68.33203125" style="6" customWidth="1"/>
    <col min="7428" max="7429" width="17.109375" style="6" bestFit="1" customWidth="1"/>
    <col min="7430" max="7681" width="11.44140625" style="6"/>
    <col min="7682" max="7682" width="35.88671875" style="6" customWidth="1"/>
    <col min="7683" max="7683" width="68.33203125" style="6" customWidth="1"/>
    <col min="7684" max="7685" width="17.109375" style="6" bestFit="1" customWidth="1"/>
    <col min="7686" max="7937" width="11.44140625" style="6"/>
    <col min="7938" max="7938" width="35.88671875" style="6" customWidth="1"/>
    <col min="7939" max="7939" width="68.33203125" style="6" customWidth="1"/>
    <col min="7940" max="7941" width="17.109375" style="6" bestFit="1" customWidth="1"/>
    <col min="7942" max="8193" width="11.44140625" style="6"/>
    <col min="8194" max="8194" width="35.88671875" style="6" customWidth="1"/>
    <col min="8195" max="8195" width="68.33203125" style="6" customWidth="1"/>
    <col min="8196" max="8197" width="17.109375" style="6" bestFit="1" customWidth="1"/>
    <col min="8198" max="8449" width="11.44140625" style="6"/>
    <col min="8450" max="8450" width="35.88671875" style="6" customWidth="1"/>
    <col min="8451" max="8451" width="68.33203125" style="6" customWidth="1"/>
    <col min="8452" max="8453" width="17.109375" style="6" bestFit="1" customWidth="1"/>
    <col min="8454" max="8705" width="11.44140625" style="6"/>
    <col min="8706" max="8706" width="35.88671875" style="6" customWidth="1"/>
    <col min="8707" max="8707" width="68.33203125" style="6" customWidth="1"/>
    <col min="8708" max="8709" width="17.109375" style="6" bestFit="1" customWidth="1"/>
    <col min="8710" max="8961" width="11.44140625" style="6"/>
    <col min="8962" max="8962" width="35.88671875" style="6" customWidth="1"/>
    <col min="8963" max="8963" width="68.33203125" style="6" customWidth="1"/>
    <col min="8964" max="8965" width="17.109375" style="6" bestFit="1" customWidth="1"/>
    <col min="8966" max="9217" width="11.44140625" style="6"/>
    <col min="9218" max="9218" width="35.88671875" style="6" customWidth="1"/>
    <col min="9219" max="9219" width="68.33203125" style="6" customWidth="1"/>
    <col min="9220" max="9221" width="17.109375" style="6" bestFit="1" customWidth="1"/>
    <col min="9222" max="9473" width="11.44140625" style="6"/>
    <col min="9474" max="9474" width="35.88671875" style="6" customWidth="1"/>
    <col min="9475" max="9475" width="68.33203125" style="6" customWidth="1"/>
    <col min="9476" max="9477" width="17.109375" style="6" bestFit="1" customWidth="1"/>
    <col min="9478" max="9729" width="11.44140625" style="6"/>
    <col min="9730" max="9730" width="35.88671875" style="6" customWidth="1"/>
    <col min="9731" max="9731" width="68.33203125" style="6" customWidth="1"/>
    <col min="9732" max="9733" width="17.109375" style="6" bestFit="1" customWidth="1"/>
    <col min="9734" max="9985" width="11.44140625" style="6"/>
    <col min="9986" max="9986" width="35.88671875" style="6" customWidth="1"/>
    <col min="9987" max="9987" width="68.33203125" style="6" customWidth="1"/>
    <col min="9988" max="9989" width="17.109375" style="6" bestFit="1" customWidth="1"/>
    <col min="9990" max="10241" width="11.44140625" style="6"/>
    <col min="10242" max="10242" width="35.88671875" style="6" customWidth="1"/>
    <col min="10243" max="10243" width="68.33203125" style="6" customWidth="1"/>
    <col min="10244" max="10245" width="17.109375" style="6" bestFit="1" customWidth="1"/>
    <col min="10246" max="10497" width="11.44140625" style="6"/>
    <col min="10498" max="10498" width="35.88671875" style="6" customWidth="1"/>
    <col min="10499" max="10499" width="68.33203125" style="6" customWidth="1"/>
    <col min="10500" max="10501" width="17.109375" style="6" bestFit="1" customWidth="1"/>
    <col min="10502" max="10753" width="11.44140625" style="6"/>
    <col min="10754" max="10754" width="35.88671875" style="6" customWidth="1"/>
    <col min="10755" max="10755" width="68.33203125" style="6" customWidth="1"/>
    <col min="10756" max="10757" width="17.109375" style="6" bestFit="1" customWidth="1"/>
    <col min="10758" max="11009" width="11.44140625" style="6"/>
    <col min="11010" max="11010" width="35.88671875" style="6" customWidth="1"/>
    <col min="11011" max="11011" width="68.33203125" style="6" customWidth="1"/>
    <col min="11012" max="11013" width="17.109375" style="6" bestFit="1" customWidth="1"/>
    <col min="11014" max="11265" width="11.44140625" style="6"/>
    <col min="11266" max="11266" width="35.88671875" style="6" customWidth="1"/>
    <col min="11267" max="11267" width="68.33203125" style="6" customWidth="1"/>
    <col min="11268" max="11269" width="17.109375" style="6" bestFit="1" customWidth="1"/>
    <col min="11270" max="11521" width="11.44140625" style="6"/>
    <col min="11522" max="11522" width="35.88671875" style="6" customWidth="1"/>
    <col min="11523" max="11523" width="68.33203125" style="6" customWidth="1"/>
    <col min="11524" max="11525" width="17.109375" style="6" bestFit="1" customWidth="1"/>
    <col min="11526" max="11777" width="11.44140625" style="6"/>
    <col min="11778" max="11778" width="35.88671875" style="6" customWidth="1"/>
    <col min="11779" max="11779" width="68.33203125" style="6" customWidth="1"/>
    <col min="11780" max="11781" width="17.109375" style="6" bestFit="1" customWidth="1"/>
    <col min="11782" max="12033" width="11.44140625" style="6"/>
    <col min="12034" max="12034" width="35.88671875" style="6" customWidth="1"/>
    <col min="12035" max="12035" width="68.33203125" style="6" customWidth="1"/>
    <col min="12036" max="12037" width="17.109375" style="6" bestFit="1" customWidth="1"/>
    <col min="12038" max="12289" width="11.44140625" style="6"/>
    <col min="12290" max="12290" width="35.88671875" style="6" customWidth="1"/>
    <col min="12291" max="12291" width="68.33203125" style="6" customWidth="1"/>
    <col min="12292" max="12293" width="17.109375" style="6" bestFit="1" customWidth="1"/>
    <col min="12294" max="12545" width="11.44140625" style="6"/>
    <col min="12546" max="12546" width="35.88671875" style="6" customWidth="1"/>
    <col min="12547" max="12547" width="68.33203125" style="6" customWidth="1"/>
    <col min="12548" max="12549" width="17.109375" style="6" bestFit="1" customWidth="1"/>
    <col min="12550" max="12801" width="11.44140625" style="6"/>
    <col min="12802" max="12802" width="35.88671875" style="6" customWidth="1"/>
    <col min="12803" max="12803" width="68.33203125" style="6" customWidth="1"/>
    <col min="12804" max="12805" width="17.109375" style="6" bestFit="1" customWidth="1"/>
    <col min="12806" max="13057" width="11.44140625" style="6"/>
    <col min="13058" max="13058" width="35.88671875" style="6" customWidth="1"/>
    <col min="13059" max="13059" width="68.33203125" style="6" customWidth="1"/>
    <col min="13060" max="13061" width="17.109375" style="6" bestFit="1" customWidth="1"/>
    <col min="13062" max="13313" width="11.44140625" style="6"/>
    <col min="13314" max="13314" width="35.88671875" style="6" customWidth="1"/>
    <col min="13315" max="13315" width="68.33203125" style="6" customWidth="1"/>
    <col min="13316" max="13317" width="17.109375" style="6" bestFit="1" customWidth="1"/>
    <col min="13318" max="13569" width="11.44140625" style="6"/>
    <col min="13570" max="13570" width="35.88671875" style="6" customWidth="1"/>
    <col min="13571" max="13571" width="68.33203125" style="6" customWidth="1"/>
    <col min="13572" max="13573" width="17.109375" style="6" bestFit="1" customWidth="1"/>
    <col min="13574" max="13825" width="11.44140625" style="6"/>
    <col min="13826" max="13826" width="35.88671875" style="6" customWidth="1"/>
    <col min="13827" max="13827" width="68.33203125" style="6" customWidth="1"/>
    <col min="13828" max="13829" width="17.109375" style="6" bestFit="1" customWidth="1"/>
    <col min="13830" max="14081" width="11.44140625" style="6"/>
    <col min="14082" max="14082" width="35.88671875" style="6" customWidth="1"/>
    <col min="14083" max="14083" width="68.33203125" style="6" customWidth="1"/>
    <col min="14084" max="14085" width="17.109375" style="6" bestFit="1" customWidth="1"/>
    <col min="14086" max="14337" width="11.44140625" style="6"/>
    <col min="14338" max="14338" width="35.88671875" style="6" customWidth="1"/>
    <col min="14339" max="14339" width="68.33203125" style="6" customWidth="1"/>
    <col min="14340" max="14341" width="17.109375" style="6" bestFit="1" customWidth="1"/>
    <col min="14342" max="14593" width="11.44140625" style="6"/>
    <col min="14594" max="14594" width="35.88671875" style="6" customWidth="1"/>
    <col min="14595" max="14595" width="68.33203125" style="6" customWidth="1"/>
    <col min="14596" max="14597" width="17.109375" style="6" bestFit="1" customWidth="1"/>
    <col min="14598" max="14849" width="11.44140625" style="6"/>
    <col min="14850" max="14850" width="35.88671875" style="6" customWidth="1"/>
    <col min="14851" max="14851" width="68.33203125" style="6" customWidth="1"/>
    <col min="14852" max="14853" width="17.109375" style="6" bestFit="1" customWidth="1"/>
    <col min="14854" max="15105" width="11.44140625" style="6"/>
    <col min="15106" max="15106" width="35.88671875" style="6" customWidth="1"/>
    <col min="15107" max="15107" width="68.33203125" style="6" customWidth="1"/>
    <col min="15108" max="15109" width="17.109375" style="6" bestFit="1" customWidth="1"/>
    <col min="15110" max="15361" width="11.44140625" style="6"/>
    <col min="15362" max="15362" width="35.88671875" style="6" customWidth="1"/>
    <col min="15363" max="15363" width="68.33203125" style="6" customWidth="1"/>
    <col min="15364" max="15365" width="17.109375" style="6" bestFit="1" customWidth="1"/>
    <col min="15366" max="15617" width="11.44140625" style="6"/>
    <col min="15618" max="15618" width="35.88671875" style="6" customWidth="1"/>
    <col min="15619" max="15619" width="68.33203125" style="6" customWidth="1"/>
    <col min="15620" max="15621" width="17.109375" style="6" bestFit="1" customWidth="1"/>
    <col min="15622" max="15873" width="11.44140625" style="6"/>
    <col min="15874" max="15874" width="35.88671875" style="6" customWidth="1"/>
    <col min="15875" max="15875" width="68.33203125" style="6" customWidth="1"/>
    <col min="15876" max="15877" width="17.109375" style="6" bestFit="1" customWidth="1"/>
    <col min="15878" max="16129" width="11.44140625" style="6"/>
    <col min="16130" max="16130" width="35.88671875" style="6" customWidth="1"/>
    <col min="16131" max="16131" width="68.33203125" style="6" customWidth="1"/>
    <col min="16132" max="16133" width="17.109375" style="6" bestFit="1" customWidth="1"/>
    <col min="16134" max="16384" width="11.44140625" style="6"/>
  </cols>
  <sheetData>
    <row r="2" spans="2:5" x14ac:dyDescent="0.3">
      <c r="B2" s="366"/>
      <c r="C2" s="366"/>
      <c r="D2" s="366"/>
    </row>
    <row r="3" spans="2:5" s="322" customFormat="1" x14ac:dyDescent="0.3">
      <c r="B3" s="362" t="s">
        <v>727</v>
      </c>
      <c r="C3" s="362"/>
      <c r="D3" s="362"/>
      <c r="E3" s="362"/>
    </row>
    <row r="5" spans="2:5" s="1" customFormat="1" x14ac:dyDescent="0.3">
      <c r="B5" s="102" t="s">
        <v>256</v>
      </c>
      <c r="C5" s="102" t="s">
        <v>257</v>
      </c>
      <c r="D5" s="101" t="s">
        <v>258</v>
      </c>
      <c r="E5" s="101" t="s">
        <v>259</v>
      </c>
    </row>
    <row r="6" spans="2:5" x14ac:dyDescent="0.3">
      <c r="B6" s="483" t="s">
        <v>260</v>
      </c>
      <c r="C6" s="108" t="s">
        <v>261</v>
      </c>
      <c r="D6" s="485" t="s">
        <v>262</v>
      </c>
      <c r="E6" s="483" t="s">
        <v>263</v>
      </c>
    </row>
    <row r="7" spans="2:5" x14ac:dyDescent="0.3">
      <c r="B7" s="491"/>
      <c r="C7" s="108" t="s">
        <v>264</v>
      </c>
      <c r="D7" s="490"/>
      <c r="E7" s="491"/>
    </row>
    <row r="8" spans="2:5" x14ac:dyDescent="0.3">
      <c r="B8" s="491"/>
      <c r="C8" s="108" t="s">
        <v>265</v>
      </c>
      <c r="D8" s="490"/>
      <c r="E8" s="491"/>
    </row>
    <row r="9" spans="2:5" x14ac:dyDescent="0.3">
      <c r="B9" s="491"/>
      <c r="C9" s="108" t="s">
        <v>266</v>
      </c>
      <c r="D9" s="486"/>
      <c r="E9" s="491"/>
    </row>
    <row r="10" spans="2:5" x14ac:dyDescent="0.3">
      <c r="B10" s="483" t="s">
        <v>267</v>
      </c>
      <c r="C10" s="57" t="s">
        <v>261</v>
      </c>
      <c r="D10" s="485" t="s">
        <v>268</v>
      </c>
      <c r="E10" s="483" t="s">
        <v>269</v>
      </c>
    </row>
    <row r="11" spans="2:5" x14ac:dyDescent="0.3">
      <c r="B11" s="491"/>
      <c r="C11" s="108" t="s">
        <v>266</v>
      </c>
      <c r="D11" s="490"/>
      <c r="E11" s="491"/>
    </row>
    <row r="12" spans="2:5" x14ac:dyDescent="0.3">
      <c r="B12" s="491"/>
      <c r="C12" s="108" t="s">
        <v>270</v>
      </c>
      <c r="D12" s="490"/>
      <c r="E12" s="491"/>
    </row>
    <row r="13" spans="2:5" x14ac:dyDescent="0.3">
      <c r="B13" s="491"/>
      <c r="C13" s="108" t="s">
        <v>271</v>
      </c>
      <c r="D13" s="490"/>
      <c r="E13" s="491"/>
    </row>
    <row r="14" spans="2:5" ht="27.6" x14ac:dyDescent="0.3">
      <c r="B14" s="491"/>
      <c r="C14" s="108" t="s">
        <v>272</v>
      </c>
      <c r="D14" s="490"/>
      <c r="E14" s="491"/>
    </row>
    <row r="15" spans="2:5" x14ac:dyDescent="0.3">
      <c r="B15" s="491"/>
      <c r="C15" s="108" t="s">
        <v>273</v>
      </c>
      <c r="D15" s="490"/>
      <c r="E15" s="491"/>
    </row>
    <row r="16" spans="2:5" x14ac:dyDescent="0.3">
      <c r="B16" s="484"/>
      <c r="C16" s="58" t="s">
        <v>274</v>
      </c>
      <c r="D16" s="486"/>
      <c r="E16" s="484"/>
    </row>
    <row r="17" spans="2:5" x14ac:dyDescent="0.3">
      <c r="B17" s="483" t="s">
        <v>275</v>
      </c>
      <c r="C17" s="108" t="s">
        <v>276</v>
      </c>
      <c r="D17" s="485" t="s">
        <v>268</v>
      </c>
      <c r="E17" s="483" t="s">
        <v>804</v>
      </c>
    </row>
    <row r="18" spans="2:5" x14ac:dyDescent="0.3">
      <c r="B18" s="484"/>
      <c r="C18" s="58" t="s">
        <v>277</v>
      </c>
      <c r="D18" s="486"/>
      <c r="E18" s="484"/>
    </row>
    <row r="19" spans="2:5" ht="27.6" x14ac:dyDescent="0.3">
      <c r="B19" s="483" t="s">
        <v>278</v>
      </c>
      <c r="C19" s="108" t="s">
        <v>279</v>
      </c>
      <c r="D19" s="485" t="s">
        <v>280</v>
      </c>
      <c r="E19" s="483" t="s">
        <v>281</v>
      </c>
    </row>
    <row r="20" spans="2:5" x14ac:dyDescent="0.3">
      <c r="B20" s="491"/>
      <c r="C20" s="108" t="s">
        <v>282</v>
      </c>
      <c r="D20" s="490"/>
      <c r="E20" s="491"/>
    </row>
    <row r="21" spans="2:5" x14ac:dyDescent="0.3">
      <c r="B21" s="491"/>
      <c r="C21" s="59" t="s">
        <v>726</v>
      </c>
      <c r="D21" s="490"/>
      <c r="E21" s="491"/>
    </row>
    <row r="22" spans="2:5" ht="27.6" x14ac:dyDescent="0.3">
      <c r="B22" s="491"/>
      <c r="C22" s="108" t="s">
        <v>283</v>
      </c>
      <c r="D22" s="490"/>
      <c r="E22" s="491"/>
    </row>
    <row r="23" spans="2:5" ht="27.6" x14ac:dyDescent="0.3">
      <c r="B23" s="491"/>
      <c r="C23" s="108" t="s">
        <v>284</v>
      </c>
      <c r="D23" s="490"/>
      <c r="E23" s="491"/>
    </row>
    <row r="24" spans="2:5" ht="27.6" x14ac:dyDescent="0.3">
      <c r="B24" s="491"/>
      <c r="C24" s="108" t="s">
        <v>285</v>
      </c>
      <c r="D24" s="490"/>
      <c r="E24" s="491"/>
    </row>
    <row r="25" spans="2:5" ht="27.6" x14ac:dyDescent="0.3">
      <c r="B25" s="491"/>
      <c r="C25" s="108" t="s">
        <v>286</v>
      </c>
      <c r="D25" s="490"/>
      <c r="E25" s="491"/>
    </row>
    <row r="26" spans="2:5" x14ac:dyDescent="0.3">
      <c r="B26" s="491"/>
      <c r="C26" s="495" t="s">
        <v>287</v>
      </c>
      <c r="D26" s="490"/>
      <c r="E26" s="491"/>
    </row>
    <row r="27" spans="2:5" x14ac:dyDescent="0.3">
      <c r="B27" s="491"/>
      <c r="C27" s="495"/>
      <c r="D27" s="490"/>
      <c r="E27" s="491"/>
    </row>
    <row r="28" spans="2:5" x14ac:dyDescent="0.3">
      <c r="B28" s="484"/>
      <c r="C28" s="58" t="s">
        <v>288</v>
      </c>
      <c r="D28" s="486"/>
      <c r="E28" s="484"/>
    </row>
    <row r="29" spans="2:5" x14ac:dyDescent="0.3">
      <c r="B29" s="483" t="s">
        <v>289</v>
      </c>
      <c r="C29" s="108" t="s">
        <v>290</v>
      </c>
      <c r="D29" s="485" t="s">
        <v>280</v>
      </c>
      <c r="E29" s="483" t="s">
        <v>291</v>
      </c>
    </row>
    <row r="30" spans="2:5" x14ac:dyDescent="0.3">
      <c r="B30" s="491"/>
      <c r="C30" s="108" t="s">
        <v>292</v>
      </c>
      <c r="D30" s="490"/>
      <c r="E30" s="491"/>
    </row>
    <row r="31" spans="2:5" x14ac:dyDescent="0.3">
      <c r="B31" s="491"/>
      <c r="C31" s="108" t="s">
        <v>293</v>
      </c>
      <c r="D31" s="490"/>
      <c r="E31" s="491"/>
    </row>
    <row r="32" spans="2:5" x14ac:dyDescent="0.3">
      <c r="B32" s="491"/>
      <c r="C32" s="108" t="s">
        <v>294</v>
      </c>
      <c r="D32" s="490"/>
      <c r="E32" s="491"/>
    </row>
    <row r="33" spans="2:5" x14ac:dyDescent="0.3">
      <c r="B33" s="484"/>
      <c r="C33" s="58" t="s">
        <v>295</v>
      </c>
      <c r="D33" s="486"/>
      <c r="E33" s="484"/>
    </row>
    <row r="34" spans="2:5" x14ac:dyDescent="0.3">
      <c r="B34" s="483" t="s">
        <v>296</v>
      </c>
      <c r="C34" s="108" t="s">
        <v>297</v>
      </c>
      <c r="D34" s="485" t="s">
        <v>280</v>
      </c>
      <c r="E34" s="483" t="s">
        <v>298</v>
      </c>
    </row>
    <row r="35" spans="2:5" x14ac:dyDescent="0.3">
      <c r="B35" s="491"/>
      <c r="C35" s="108" t="s">
        <v>299</v>
      </c>
      <c r="D35" s="490"/>
      <c r="E35" s="491"/>
    </row>
    <row r="36" spans="2:5" x14ac:dyDescent="0.3">
      <c r="B36" s="484"/>
      <c r="C36" s="58" t="s">
        <v>300</v>
      </c>
      <c r="D36" s="486"/>
      <c r="E36" s="484"/>
    </row>
    <row r="37" spans="2:5" x14ac:dyDescent="0.3">
      <c r="B37" s="483" t="s">
        <v>301</v>
      </c>
      <c r="C37" s="108" t="s">
        <v>302</v>
      </c>
      <c r="D37" s="485" t="s">
        <v>268</v>
      </c>
      <c r="E37" s="483" t="s">
        <v>303</v>
      </c>
    </row>
    <row r="38" spans="2:5" x14ac:dyDescent="0.3">
      <c r="B38" s="491"/>
      <c r="C38" s="108" t="s">
        <v>304</v>
      </c>
      <c r="D38" s="490"/>
      <c r="E38" s="491"/>
    </row>
    <row r="39" spans="2:5" x14ac:dyDescent="0.3">
      <c r="B39" s="484"/>
      <c r="C39" s="58" t="s">
        <v>305</v>
      </c>
      <c r="D39" s="486"/>
      <c r="E39" s="484"/>
    </row>
    <row r="40" spans="2:5" x14ac:dyDescent="0.3">
      <c r="B40" s="483" t="s">
        <v>306</v>
      </c>
      <c r="C40" s="57" t="s">
        <v>307</v>
      </c>
      <c r="D40" s="485" t="s">
        <v>280</v>
      </c>
      <c r="E40" s="487" t="s">
        <v>308</v>
      </c>
    </row>
    <row r="41" spans="2:5" x14ac:dyDescent="0.3">
      <c r="B41" s="484"/>
      <c r="C41" s="58" t="s">
        <v>309</v>
      </c>
      <c r="D41" s="486"/>
      <c r="E41" s="489"/>
    </row>
    <row r="42" spans="2:5" x14ac:dyDescent="0.3">
      <c r="B42" s="483" t="s">
        <v>310</v>
      </c>
      <c r="C42" s="108" t="s">
        <v>311</v>
      </c>
      <c r="D42" s="485" t="s">
        <v>268</v>
      </c>
      <c r="E42" s="483" t="s">
        <v>303</v>
      </c>
    </row>
    <row r="43" spans="2:5" x14ac:dyDescent="0.3">
      <c r="B43" s="491"/>
      <c r="C43" s="108" t="s">
        <v>312</v>
      </c>
      <c r="D43" s="490"/>
      <c r="E43" s="491"/>
    </row>
    <row r="44" spans="2:5" x14ac:dyDescent="0.3">
      <c r="B44" s="484"/>
      <c r="C44" s="58" t="s">
        <v>313</v>
      </c>
      <c r="D44" s="486"/>
      <c r="E44" s="484"/>
    </row>
    <row r="45" spans="2:5" x14ac:dyDescent="0.3">
      <c r="B45" s="483" t="s">
        <v>314</v>
      </c>
      <c r="C45" s="60" t="s">
        <v>315</v>
      </c>
      <c r="D45" s="492" t="s">
        <v>262</v>
      </c>
      <c r="E45" s="483" t="s">
        <v>263</v>
      </c>
    </row>
    <row r="46" spans="2:5" x14ac:dyDescent="0.3">
      <c r="B46" s="491"/>
      <c r="C46" s="60" t="s">
        <v>316</v>
      </c>
      <c r="D46" s="493"/>
      <c r="E46" s="491"/>
    </row>
    <row r="47" spans="2:5" x14ac:dyDescent="0.3">
      <c r="B47" s="491"/>
      <c r="C47" s="60" t="s">
        <v>317</v>
      </c>
      <c r="D47" s="493"/>
      <c r="E47" s="491"/>
    </row>
    <row r="48" spans="2:5" x14ac:dyDescent="0.3">
      <c r="B48" s="491"/>
      <c r="C48" s="60" t="s">
        <v>318</v>
      </c>
      <c r="D48" s="493"/>
      <c r="E48" s="491"/>
    </row>
    <row r="49" spans="2:5" x14ac:dyDescent="0.3">
      <c r="B49" s="484"/>
      <c r="C49" s="61" t="s">
        <v>319</v>
      </c>
      <c r="D49" s="494"/>
      <c r="E49" s="484"/>
    </row>
    <row r="50" spans="2:5" x14ac:dyDescent="0.3">
      <c r="B50" s="483" t="s">
        <v>320</v>
      </c>
      <c r="C50" s="108" t="s">
        <v>321</v>
      </c>
      <c r="D50" s="485" t="s">
        <v>262</v>
      </c>
      <c r="E50" s="483" t="s">
        <v>263</v>
      </c>
    </row>
    <row r="51" spans="2:5" x14ac:dyDescent="0.3">
      <c r="B51" s="491"/>
      <c r="C51" s="108" t="s">
        <v>322</v>
      </c>
      <c r="D51" s="490"/>
      <c r="E51" s="491"/>
    </row>
    <row r="52" spans="2:5" x14ac:dyDescent="0.3">
      <c r="B52" s="484"/>
      <c r="C52" s="58" t="s">
        <v>323</v>
      </c>
      <c r="D52" s="486"/>
      <c r="E52" s="484"/>
    </row>
    <row r="53" spans="2:5" x14ac:dyDescent="0.3">
      <c r="B53" s="483" t="s">
        <v>324</v>
      </c>
      <c r="C53" s="108" t="s">
        <v>321</v>
      </c>
      <c r="D53" s="485" t="s">
        <v>262</v>
      </c>
      <c r="E53" s="483" t="s">
        <v>263</v>
      </c>
    </row>
    <row r="54" spans="2:5" x14ac:dyDescent="0.3">
      <c r="B54" s="491"/>
      <c r="C54" s="108" t="s">
        <v>322</v>
      </c>
      <c r="D54" s="490"/>
      <c r="E54" s="491"/>
    </row>
    <row r="55" spans="2:5" x14ac:dyDescent="0.3">
      <c r="B55" s="484"/>
      <c r="C55" s="58" t="s">
        <v>323</v>
      </c>
      <c r="D55" s="486"/>
      <c r="E55" s="484"/>
    </row>
    <row r="56" spans="2:5" x14ac:dyDescent="0.3">
      <c r="B56" s="483" t="s">
        <v>325</v>
      </c>
      <c r="C56" s="108" t="s">
        <v>321</v>
      </c>
      <c r="D56" s="485" t="s">
        <v>268</v>
      </c>
      <c r="E56" s="483" t="s">
        <v>303</v>
      </c>
    </row>
    <row r="57" spans="2:5" x14ac:dyDescent="0.3">
      <c r="B57" s="491"/>
      <c r="C57" s="108" t="s">
        <v>322</v>
      </c>
      <c r="D57" s="490"/>
      <c r="E57" s="491"/>
    </row>
    <row r="58" spans="2:5" x14ac:dyDescent="0.3">
      <c r="B58" s="491"/>
      <c r="C58" s="108" t="s">
        <v>323</v>
      </c>
      <c r="D58" s="490"/>
      <c r="E58" s="491"/>
    </row>
    <row r="59" spans="2:5" x14ac:dyDescent="0.3">
      <c r="B59" s="491"/>
      <c r="C59" s="108" t="s">
        <v>326</v>
      </c>
      <c r="D59" s="490"/>
      <c r="E59" s="491"/>
    </row>
    <row r="60" spans="2:5" x14ac:dyDescent="0.3">
      <c r="B60" s="491"/>
      <c r="C60" s="108" t="s">
        <v>327</v>
      </c>
      <c r="D60" s="490"/>
      <c r="E60" s="491"/>
    </row>
    <row r="61" spans="2:5" x14ac:dyDescent="0.3">
      <c r="B61" s="491"/>
      <c r="C61" s="108" t="s">
        <v>328</v>
      </c>
      <c r="D61" s="490"/>
      <c r="E61" s="491"/>
    </row>
    <row r="62" spans="2:5" x14ac:dyDescent="0.3">
      <c r="B62" s="491"/>
      <c r="C62" s="108" t="s">
        <v>329</v>
      </c>
      <c r="D62" s="490"/>
      <c r="E62" s="491"/>
    </row>
    <row r="63" spans="2:5" x14ac:dyDescent="0.3">
      <c r="B63" s="484"/>
      <c r="C63" s="58" t="s">
        <v>330</v>
      </c>
      <c r="D63" s="486"/>
      <c r="E63" s="484"/>
    </row>
    <row r="64" spans="2:5" x14ac:dyDescent="0.3">
      <c r="B64" s="483" t="s">
        <v>331</v>
      </c>
      <c r="C64" s="108" t="s">
        <v>321</v>
      </c>
      <c r="D64" s="485" t="s">
        <v>268</v>
      </c>
      <c r="E64" s="483" t="s">
        <v>303</v>
      </c>
    </row>
    <row r="65" spans="2:5" x14ac:dyDescent="0.3">
      <c r="B65" s="491"/>
      <c r="C65" s="108" t="s">
        <v>322</v>
      </c>
      <c r="D65" s="490"/>
      <c r="E65" s="491"/>
    </row>
    <row r="66" spans="2:5" x14ac:dyDescent="0.3">
      <c r="B66" s="491"/>
      <c r="C66" s="108" t="s">
        <v>323</v>
      </c>
      <c r="D66" s="490"/>
      <c r="E66" s="491"/>
    </row>
    <row r="67" spans="2:5" x14ac:dyDescent="0.3">
      <c r="B67" s="491"/>
      <c r="C67" s="108" t="s">
        <v>332</v>
      </c>
      <c r="D67" s="490"/>
      <c r="E67" s="491"/>
    </row>
    <row r="68" spans="2:5" x14ac:dyDescent="0.3">
      <c r="B68" s="491"/>
      <c r="C68" s="108" t="s">
        <v>327</v>
      </c>
      <c r="D68" s="490"/>
      <c r="E68" s="491"/>
    </row>
    <row r="69" spans="2:5" x14ac:dyDescent="0.3">
      <c r="B69" s="491"/>
      <c r="C69" s="108" t="s">
        <v>333</v>
      </c>
      <c r="D69" s="490"/>
      <c r="E69" s="491"/>
    </row>
    <row r="70" spans="2:5" x14ac:dyDescent="0.3">
      <c r="B70" s="491"/>
      <c r="C70" s="108" t="s">
        <v>329</v>
      </c>
      <c r="D70" s="490"/>
      <c r="E70" s="491"/>
    </row>
    <row r="71" spans="2:5" x14ac:dyDescent="0.3">
      <c r="B71" s="484"/>
      <c r="C71" s="58" t="s">
        <v>334</v>
      </c>
      <c r="D71" s="486"/>
      <c r="E71" s="484"/>
    </row>
    <row r="72" spans="2:5" x14ac:dyDescent="0.3">
      <c r="B72" s="483" t="s">
        <v>335</v>
      </c>
      <c r="C72" s="57" t="s">
        <v>336</v>
      </c>
      <c r="D72" s="485" t="s">
        <v>268</v>
      </c>
      <c r="E72" s="483" t="s">
        <v>269</v>
      </c>
    </row>
    <row r="73" spans="2:5" x14ac:dyDescent="0.3">
      <c r="B73" s="484"/>
      <c r="C73" s="58" t="s">
        <v>337</v>
      </c>
      <c r="D73" s="486"/>
      <c r="E73" s="484"/>
    </row>
    <row r="74" spans="2:5" x14ac:dyDescent="0.3">
      <c r="B74" s="487" t="s">
        <v>338</v>
      </c>
      <c r="C74" s="108" t="s">
        <v>339</v>
      </c>
      <c r="D74" s="485" t="s">
        <v>280</v>
      </c>
      <c r="E74" s="483" t="s">
        <v>340</v>
      </c>
    </row>
    <row r="75" spans="2:5" x14ac:dyDescent="0.3">
      <c r="B75" s="488"/>
      <c r="C75" s="108" t="s">
        <v>341</v>
      </c>
      <c r="D75" s="490"/>
      <c r="E75" s="491"/>
    </row>
    <row r="76" spans="2:5" x14ac:dyDescent="0.3">
      <c r="B76" s="489"/>
      <c r="C76" s="58" t="s">
        <v>342</v>
      </c>
      <c r="D76" s="486"/>
      <c r="E76" s="484"/>
    </row>
    <row r="77" spans="2:5" x14ac:dyDescent="0.3">
      <c r="B77" s="487" t="s">
        <v>343</v>
      </c>
      <c r="C77" s="62" t="s">
        <v>344</v>
      </c>
      <c r="D77" s="485" t="s">
        <v>280</v>
      </c>
      <c r="E77" s="483" t="s">
        <v>345</v>
      </c>
    </row>
    <row r="78" spans="2:5" x14ac:dyDescent="0.3">
      <c r="B78" s="488"/>
      <c r="C78" s="62" t="s">
        <v>339</v>
      </c>
      <c r="D78" s="490"/>
      <c r="E78" s="491"/>
    </row>
    <row r="79" spans="2:5" x14ac:dyDescent="0.3">
      <c r="B79" s="489"/>
      <c r="C79" s="58" t="s">
        <v>346</v>
      </c>
      <c r="D79" s="486"/>
      <c r="E79" s="484"/>
    </row>
    <row r="80" spans="2:5" x14ac:dyDescent="0.3">
      <c r="B80" s="483" t="s">
        <v>347</v>
      </c>
      <c r="C80" s="57" t="s">
        <v>348</v>
      </c>
      <c r="D80" s="485" t="s">
        <v>280</v>
      </c>
      <c r="E80" s="483" t="s">
        <v>349</v>
      </c>
    </row>
    <row r="81" spans="2:5" x14ac:dyDescent="0.3">
      <c r="B81" s="491"/>
      <c r="C81" s="108" t="s">
        <v>350</v>
      </c>
      <c r="D81" s="490"/>
      <c r="E81" s="491"/>
    </row>
    <row r="82" spans="2:5" x14ac:dyDescent="0.3">
      <c r="B82" s="484"/>
      <c r="C82" s="58" t="s">
        <v>351</v>
      </c>
      <c r="D82" s="486"/>
      <c r="E82" s="484"/>
    </row>
    <row r="83" spans="2:5" x14ac:dyDescent="0.3">
      <c r="B83" s="483" t="s">
        <v>352</v>
      </c>
      <c r="C83" s="57" t="s">
        <v>353</v>
      </c>
      <c r="D83" s="485" t="s">
        <v>268</v>
      </c>
      <c r="E83" s="483" t="s">
        <v>354</v>
      </c>
    </row>
    <row r="84" spans="2:5" x14ac:dyDescent="0.3">
      <c r="B84" s="484"/>
      <c r="C84" s="58" t="s">
        <v>355</v>
      </c>
      <c r="D84" s="486"/>
      <c r="E84" s="484"/>
    </row>
    <row r="86" spans="2:5" x14ac:dyDescent="0.3">
      <c r="B86" s="379" t="s">
        <v>803</v>
      </c>
      <c r="C86" s="379"/>
    </row>
    <row r="88" spans="2:5" x14ac:dyDescent="0.3">
      <c r="B88" s="6" t="s">
        <v>131</v>
      </c>
    </row>
  </sheetData>
  <mergeCells count="61">
    <mergeCell ref="B10:B16"/>
    <mergeCell ref="D10:D16"/>
    <mergeCell ref="E10:E16"/>
    <mergeCell ref="B2:D2"/>
    <mergeCell ref="B3:E3"/>
    <mergeCell ref="B6:B9"/>
    <mergeCell ref="D6:D9"/>
    <mergeCell ref="E6:E9"/>
    <mergeCell ref="B17:B18"/>
    <mergeCell ref="D17:D18"/>
    <mergeCell ref="E17:E18"/>
    <mergeCell ref="B19:B28"/>
    <mergeCell ref="D19:D28"/>
    <mergeCell ref="E19:E28"/>
    <mergeCell ref="C26:C27"/>
    <mergeCell ref="B29:B33"/>
    <mergeCell ref="D29:D33"/>
    <mergeCell ref="E29:E33"/>
    <mergeCell ref="B34:B36"/>
    <mergeCell ref="D34:D36"/>
    <mergeCell ref="E34:E36"/>
    <mergeCell ref="B37:B39"/>
    <mergeCell ref="D37:D39"/>
    <mergeCell ref="E37:E39"/>
    <mergeCell ref="B40:B41"/>
    <mergeCell ref="D40:D41"/>
    <mergeCell ref="E40:E41"/>
    <mergeCell ref="B42:B44"/>
    <mergeCell ref="D42:D44"/>
    <mergeCell ref="E42:E44"/>
    <mergeCell ref="B45:B49"/>
    <mergeCell ref="D45:D49"/>
    <mergeCell ref="E45:E49"/>
    <mergeCell ref="B50:B52"/>
    <mergeCell ref="D50:D52"/>
    <mergeCell ref="E50:E52"/>
    <mergeCell ref="B53:B55"/>
    <mergeCell ref="D53:D55"/>
    <mergeCell ref="E53:E55"/>
    <mergeCell ref="B56:B63"/>
    <mergeCell ref="D56:D63"/>
    <mergeCell ref="E56:E63"/>
    <mergeCell ref="B64:B71"/>
    <mergeCell ref="D64:D71"/>
    <mergeCell ref="E64:E71"/>
    <mergeCell ref="B72:B73"/>
    <mergeCell ref="D72:D73"/>
    <mergeCell ref="E72:E73"/>
    <mergeCell ref="B74:B76"/>
    <mergeCell ref="D74:D76"/>
    <mergeCell ref="E74:E76"/>
    <mergeCell ref="B83:B84"/>
    <mergeCell ref="D83:D84"/>
    <mergeCell ref="E83:E84"/>
    <mergeCell ref="B86:C86"/>
    <mergeCell ref="B77:B79"/>
    <mergeCell ref="D77:D79"/>
    <mergeCell ref="E77:E79"/>
    <mergeCell ref="B80:B82"/>
    <mergeCell ref="D80:D82"/>
    <mergeCell ref="E80:E8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E1"/>
    </sheetView>
  </sheetViews>
  <sheetFormatPr baseColWidth="10" defaultColWidth="11.44140625" defaultRowHeight="13.8" x14ac:dyDescent="0.3"/>
  <cols>
    <col min="1" max="1" width="40.33203125" style="6" customWidth="1"/>
    <col min="2" max="16384" width="11.44140625" style="6"/>
  </cols>
  <sheetData>
    <row r="1" spans="1:5" x14ac:dyDescent="0.3">
      <c r="A1" s="362" t="s">
        <v>395</v>
      </c>
      <c r="B1" s="362"/>
      <c r="C1" s="362"/>
      <c r="D1" s="362"/>
      <c r="E1" s="362"/>
    </row>
    <row r="2" spans="1:5" x14ac:dyDescent="0.3">
      <c r="A2" s="362" t="s">
        <v>398</v>
      </c>
      <c r="B2" s="362"/>
      <c r="C2" s="362"/>
      <c r="D2" s="362"/>
      <c r="E2" s="362"/>
    </row>
    <row r="3" spans="1:5" ht="14.4" thickBot="1" x14ac:dyDescent="0.35">
      <c r="A3" s="363" t="s">
        <v>358</v>
      </c>
      <c r="B3" s="363"/>
      <c r="C3" s="363"/>
      <c r="D3" s="363"/>
      <c r="E3" s="363"/>
    </row>
    <row r="4" spans="1:5" x14ac:dyDescent="0.3">
      <c r="A4" s="128"/>
      <c r="B4" s="150" t="s">
        <v>152</v>
      </c>
      <c r="C4" s="151" t="s">
        <v>151</v>
      </c>
      <c r="D4" s="151" t="s">
        <v>150</v>
      </c>
      <c r="E4" s="151" t="s">
        <v>149</v>
      </c>
    </row>
    <row r="5" spans="1:5" ht="14.4" thickBot="1" x14ac:dyDescent="0.35">
      <c r="A5" s="130"/>
      <c r="B5" s="152" t="s">
        <v>148</v>
      </c>
      <c r="C5" s="153" t="s">
        <v>148</v>
      </c>
      <c r="D5" s="153" t="s">
        <v>148</v>
      </c>
      <c r="E5" s="153" t="s">
        <v>148</v>
      </c>
    </row>
    <row r="6" spans="1:5" x14ac:dyDescent="0.3">
      <c r="A6" s="132" t="s">
        <v>61</v>
      </c>
      <c r="B6" s="154">
        <v>-4.2</v>
      </c>
      <c r="C6" s="154">
        <v>12.3</v>
      </c>
      <c r="D6" s="155">
        <v>9</v>
      </c>
      <c r="E6" s="154">
        <v>2.8</v>
      </c>
    </row>
    <row r="7" spans="1:5" x14ac:dyDescent="0.3">
      <c r="A7" s="132" t="s">
        <v>60</v>
      </c>
      <c r="B7" s="154">
        <v>-4.2</v>
      </c>
      <c r="C7" s="154">
        <v>12.4</v>
      </c>
      <c r="D7" s="154">
        <v>9.1</v>
      </c>
      <c r="E7" s="154">
        <v>2.9</v>
      </c>
    </row>
    <row r="8" spans="1:5" x14ac:dyDescent="0.3">
      <c r="A8" s="138" t="s">
        <v>59</v>
      </c>
      <c r="B8" s="156">
        <v>-6.5</v>
      </c>
      <c r="C8" s="156">
        <v>14.5</v>
      </c>
      <c r="D8" s="156">
        <v>8.3000000000000007</v>
      </c>
      <c r="E8" s="156">
        <v>0.8</v>
      </c>
    </row>
    <row r="9" spans="1:5" x14ac:dyDescent="0.3">
      <c r="A9" s="138" t="s">
        <v>84</v>
      </c>
      <c r="B9" s="156">
        <v>-2.1</v>
      </c>
      <c r="C9" s="156">
        <v>12.9</v>
      </c>
      <c r="D9" s="157">
        <v>113</v>
      </c>
      <c r="E9" s="156">
        <v>65.099999999999994</v>
      </c>
    </row>
    <row r="10" spans="1:5" x14ac:dyDescent="0.3">
      <c r="A10" s="138" t="s">
        <v>58</v>
      </c>
      <c r="B10" s="156">
        <v>14.3</v>
      </c>
      <c r="C10" s="156">
        <v>2.7</v>
      </c>
      <c r="D10" s="156">
        <v>2.5</v>
      </c>
      <c r="E10" s="157">
        <v>3</v>
      </c>
    </row>
    <row r="11" spans="1:5" x14ac:dyDescent="0.3">
      <c r="A11" s="138" t="s">
        <v>57</v>
      </c>
      <c r="B11" s="156">
        <v>13.3</v>
      </c>
      <c r="C11" s="156">
        <v>17.3</v>
      </c>
      <c r="D11" s="156">
        <v>27.2</v>
      </c>
      <c r="E11" s="156">
        <v>-9.6999999999999993</v>
      </c>
    </row>
    <row r="12" spans="1:5" x14ac:dyDescent="0.3">
      <c r="A12" s="138" t="s">
        <v>56</v>
      </c>
      <c r="B12" s="156">
        <v>-11.2</v>
      </c>
      <c r="C12" s="156">
        <v>3.8</v>
      </c>
      <c r="D12" s="157">
        <v>6</v>
      </c>
      <c r="E12" s="157">
        <v>2</v>
      </c>
    </row>
    <row r="13" spans="1:5" x14ac:dyDescent="0.3">
      <c r="A13" s="138" t="s">
        <v>55</v>
      </c>
      <c r="B13" s="156">
        <v>2.2000000000000002</v>
      </c>
      <c r="C13" s="156">
        <v>3.5</v>
      </c>
      <c r="D13" s="156">
        <v>1.5</v>
      </c>
      <c r="E13" s="156">
        <v>4.9000000000000004</v>
      </c>
    </row>
    <row r="14" spans="1:5" x14ac:dyDescent="0.3">
      <c r="A14" s="138" t="s">
        <v>399</v>
      </c>
      <c r="B14" s="157">
        <v>19</v>
      </c>
      <c r="C14" s="156">
        <v>-2.8</v>
      </c>
      <c r="D14" s="156">
        <v>2.4</v>
      </c>
      <c r="E14" s="156">
        <v>16.100000000000001</v>
      </c>
    </row>
    <row r="15" spans="1:5" x14ac:dyDescent="0.3">
      <c r="A15" s="132" t="s">
        <v>54</v>
      </c>
      <c r="B15" s="154">
        <v>-61.3</v>
      </c>
      <c r="C15" s="154">
        <v>-55</v>
      </c>
      <c r="D15" s="154">
        <v>-61.3</v>
      </c>
      <c r="E15" s="154">
        <v>-52.6</v>
      </c>
    </row>
    <row r="16" spans="1:5" ht="14.4" thickBot="1" x14ac:dyDescent="0.35">
      <c r="A16" s="143" t="s">
        <v>53</v>
      </c>
      <c r="B16" s="153">
        <v>-61.3</v>
      </c>
      <c r="C16" s="153">
        <v>-55</v>
      </c>
      <c r="D16" s="153">
        <v>-61.3</v>
      </c>
      <c r="E16" s="153">
        <v>-52.6</v>
      </c>
    </row>
    <row r="17" spans="1:1" x14ac:dyDescent="0.3">
      <c r="A17" s="147" t="s">
        <v>131</v>
      </c>
    </row>
  </sheetData>
  <mergeCells count="3">
    <mergeCell ref="A1:E1"/>
    <mergeCell ref="A2:E2"/>
    <mergeCell ref="A3:E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heetViews>
  <sheetFormatPr baseColWidth="10" defaultColWidth="11.44140625" defaultRowHeight="13.8" x14ac:dyDescent="0.3"/>
  <cols>
    <col min="1" max="1" width="44" style="6" customWidth="1"/>
    <col min="2" max="16384" width="11.44140625" style="6"/>
  </cols>
  <sheetData>
    <row r="1" spans="1:8" x14ac:dyDescent="0.3">
      <c r="A1" s="158" t="s">
        <v>396</v>
      </c>
    </row>
    <row r="2" spans="1:8" x14ac:dyDescent="0.3">
      <c r="A2" s="158" t="s">
        <v>90</v>
      </c>
    </row>
    <row r="3" spans="1:8" x14ac:dyDescent="0.3">
      <c r="A3" s="127" t="s">
        <v>1</v>
      </c>
    </row>
    <row r="4" spans="1:8" x14ac:dyDescent="0.3">
      <c r="A4" s="370"/>
      <c r="B4" s="371" t="s">
        <v>2</v>
      </c>
      <c r="C4" s="371" t="s">
        <v>63</v>
      </c>
      <c r="D4" s="371" t="s">
        <v>3</v>
      </c>
      <c r="E4" s="371" t="s">
        <v>729</v>
      </c>
      <c r="F4" s="371" t="s">
        <v>89</v>
      </c>
    </row>
    <row r="5" spans="1:8" x14ac:dyDescent="0.3">
      <c r="A5" s="370"/>
      <c r="B5" s="371"/>
      <c r="C5" s="371"/>
      <c r="D5" s="371"/>
      <c r="E5" s="371"/>
      <c r="F5" s="371"/>
    </row>
    <row r="6" spans="1:8" x14ac:dyDescent="0.3">
      <c r="A6" s="98" t="s">
        <v>88</v>
      </c>
      <c r="B6" s="159">
        <v>39044122.00530909</v>
      </c>
      <c r="C6" s="159">
        <v>39818941.661735602</v>
      </c>
      <c r="D6" s="159">
        <v>39021488.769727267</v>
      </c>
      <c r="E6" s="160">
        <v>-5.7968355848148079E-2</v>
      </c>
      <c r="F6" s="159">
        <v>-797452.8920083344</v>
      </c>
      <c r="H6" s="161"/>
    </row>
    <row r="7" spans="1:8" x14ac:dyDescent="0.3">
      <c r="A7" s="98" t="s">
        <v>87</v>
      </c>
      <c r="B7" s="162">
        <v>31428222.761063542</v>
      </c>
      <c r="C7" s="162">
        <v>32636038.241105586</v>
      </c>
      <c r="D7" s="162">
        <v>32709580.136505265</v>
      </c>
      <c r="E7" s="124">
        <v>4.0770914257016067</v>
      </c>
      <c r="F7" s="162">
        <v>73541.895399678499</v>
      </c>
      <c r="H7" s="161"/>
    </row>
    <row r="8" spans="1:8" x14ac:dyDescent="0.3">
      <c r="A8" s="323" t="s">
        <v>86</v>
      </c>
      <c r="B8" s="162">
        <v>641977.99553987407</v>
      </c>
      <c r="C8" s="162">
        <v>1185115.6676515816</v>
      </c>
      <c r="D8" s="162">
        <v>1084073.731457073</v>
      </c>
      <c r="E8" s="124">
        <v>68.864624486921343</v>
      </c>
      <c r="F8" s="162">
        <v>-101041.93619450857</v>
      </c>
      <c r="H8" s="161"/>
    </row>
    <row r="9" spans="1:8" x14ac:dyDescent="0.3">
      <c r="A9" s="323" t="s">
        <v>85</v>
      </c>
      <c r="B9" s="162">
        <v>30786244.765523668</v>
      </c>
      <c r="C9" s="162">
        <v>31450922.573454004</v>
      </c>
      <c r="D9" s="162">
        <v>31625506.405048192</v>
      </c>
      <c r="E9" s="124">
        <v>2.7260929220714214</v>
      </c>
      <c r="F9" s="162">
        <v>174583.83159418777</v>
      </c>
      <c r="H9" s="161"/>
    </row>
    <row r="10" spans="1:8" x14ac:dyDescent="0.3">
      <c r="A10" s="98" t="s">
        <v>84</v>
      </c>
      <c r="B10" s="162">
        <v>1780280.0795716103</v>
      </c>
      <c r="C10" s="162">
        <v>1804811.0778880001</v>
      </c>
      <c r="D10" s="162">
        <v>167529.09151279239</v>
      </c>
      <c r="E10" s="124">
        <v>-90.589733973032764</v>
      </c>
      <c r="F10" s="162">
        <v>-1637281.9863752075</v>
      </c>
      <c r="H10" s="161"/>
    </row>
    <row r="11" spans="1:8" x14ac:dyDescent="0.3">
      <c r="A11" s="98" t="s">
        <v>83</v>
      </c>
      <c r="B11" s="162">
        <v>2065631.2338390986</v>
      </c>
      <c r="C11" s="162">
        <v>2061381.1197220138</v>
      </c>
      <c r="D11" s="162">
        <v>2222910.4543668828</v>
      </c>
      <c r="E11" s="124">
        <v>7.6140996491165236</v>
      </c>
      <c r="F11" s="162">
        <v>161529.33464486897</v>
      </c>
      <c r="H11" s="161"/>
    </row>
    <row r="12" spans="1:8" x14ac:dyDescent="0.3">
      <c r="A12" s="98" t="s">
        <v>735</v>
      </c>
      <c r="B12" s="162">
        <v>3769987.9308348373</v>
      </c>
      <c r="C12" s="162">
        <v>3316711.2230199999</v>
      </c>
      <c r="D12" s="162">
        <v>3921469.0873423261</v>
      </c>
      <c r="E12" s="124">
        <v>4.018080675232949</v>
      </c>
      <c r="F12" s="162">
        <v>604757.86432232615</v>
      </c>
      <c r="H12" s="161"/>
    </row>
    <row r="13" spans="1:8" ht="24.75" customHeight="1" x14ac:dyDescent="0.3">
      <c r="A13" s="369" t="s">
        <v>82</v>
      </c>
      <c r="B13" s="369"/>
      <c r="C13" s="369"/>
      <c r="D13" s="369"/>
      <c r="E13" s="369"/>
      <c r="F13" s="369"/>
    </row>
    <row r="14" spans="1:8" x14ac:dyDescent="0.3">
      <c r="A14" s="149" t="s">
        <v>131</v>
      </c>
    </row>
    <row r="19" spans="3:3" x14ac:dyDescent="0.3">
      <c r="C19" s="163"/>
    </row>
  </sheetData>
  <mergeCells count="7">
    <mergeCell ref="A13:F13"/>
    <mergeCell ref="A4:A5"/>
    <mergeCell ref="B4:B5"/>
    <mergeCell ref="C4:C5"/>
    <mergeCell ref="D4:D5"/>
    <mergeCell ref="E4:E5"/>
    <mergeCell ref="F4:F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heetViews>
  <sheetFormatPr baseColWidth="10" defaultColWidth="11.44140625" defaultRowHeight="13.8" x14ac:dyDescent="0.3"/>
  <cols>
    <col min="1" max="1" width="32.88671875" style="6" bestFit="1" customWidth="1"/>
    <col min="2" max="2" width="13.5546875" style="6" customWidth="1"/>
    <col min="3" max="3" width="11.44140625" style="6"/>
    <col min="4" max="4" width="12.88671875" style="6" customWidth="1"/>
    <col min="5" max="16384" width="11.44140625" style="6"/>
  </cols>
  <sheetData>
    <row r="1" spans="1:5" x14ac:dyDescent="0.3">
      <c r="A1" s="164" t="s">
        <v>397</v>
      </c>
    </row>
    <row r="2" spans="1:5" x14ac:dyDescent="0.3">
      <c r="A2" s="164" t="s">
        <v>97</v>
      </c>
    </row>
    <row r="3" spans="1:5" x14ac:dyDescent="0.3">
      <c r="A3" s="165"/>
      <c r="B3" s="372">
        <v>2016</v>
      </c>
      <c r="C3" s="372"/>
      <c r="D3" s="372">
        <v>2017</v>
      </c>
      <c r="E3" s="372"/>
    </row>
    <row r="4" spans="1:5" x14ac:dyDescent="0.3">
      <c r="A4" s="165"/>
      <c r="B4" s="101" t="s">
        <v>96</v>
      </c>
      <c r="C4" s="101" t="s">
        <v>94</v>
      </c>
      <c r="D4" s="101" t="s">
        <v>95</v>
      </c>
      <c r="E4" s="101" t="s">
        <v>94</v>
      </c>
    </row>
    <row r="5" spans="1:5" x14ac:dyDescent="0.3">
      <c r="A5" s="166" t="s">
        <v>93</v>
      </c>
      <c r="B5" s="167">
        <v>3.5504530609995921E-2</v>
      </c>
      <c r="C5" s="167">
        <v>3.5504530609995921E-2</v>
      </c>
      <c r="D5" s="168" t="s">
        <v>788</v>
      </c>
      <c r="E5" s="167">
        <v>2.9000000000000001E-2</v>
      </c>
    </row>
    <row r="6" spans="1:5" x14ac:dyDescent="0.3">
      <c r="A6" s="166" t="s">
        <v>92</v>
      </c>
      <c r="B6" s="167">
        <v>3.2000000000000028E-2</v>
      </c>
      <c r="C6" s="167">
        <v>2.75E-2</v>
      </c>
      <c r="D6" s="167">
        <v>3.0299999999999994E-2</v>
      </c>
      <c r="E6" s="167">
        <v>4.0699999999999958E-2</v>
      </c>
    </row>
    <row r="7" spans="1:5" x14ac:dyDescent="0.3">
      <c r="A7" s="166" t="s">
        <v>91</v>
      </c>
      <c r="B7" s="12">
        <v>2.98</v>
      </c>
      <c r="C7" s="12" t="s">
        <v>789</v>
      </c>
      <c r="D7" s="373">
        <v>2.56</v>
      </c>
      <c r="E7" s="374"/>
    </row>
    <row r="9" spans="1:5" ht="54" customHeight="1" x14ac:dyDescent="0.3">
      <c r="A9" s="375" t="s">
        <v>790</v>
      </c>
      <c r="B9" s="375"/>
      <c r="C9" s="375"/>
      <c r="D9" s="375"/>
      <c r="E9" s="375"/>
    </row>
    <row r="10" spans="1:5" ht="67.5" customHeight="1" x14ac:dyDescent="0.3">
      <c r="A10" s="376" t="s">
        <v>791</v>
      </c>
      <c r="B10" s="376"/>
      <c r="C10" s="376"/>
      <c r="D10" s="376"/>
      <c r="E10" s="376"/>
    </row>
    <row r="11" spans="1:5" x14ac:dyDescent="0.3">
      <c r="A11" s="149" t="s">
        <v>131</v>
      </c>
    </row>
  </sheetData>
  <mergeCells count="5">
    <mergeCell ref="B3:C3"/>
    <mergeCell ref="D3:E3"/>
    <mergeCell ref="D7:E7"/>
    <mergeCell ref="A9:E9"/>
    <mergeCell ref="A10:E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heetViews>
  <sheetFormatPr baseColWidth="10" defaultColWidth="11.44140625" defaultRowHeight="13.8" x14ac:dyDescent="0.3"/>
  <cols>
    <col min="1" max="1" width="47.6640625" style="6" customWidth="1"/>
    <col min="2" max="16384" width="11.44140625" style="6"/>
  </cols>
  <sheetData>
    <row r="1" spans="1:6" x14ac:dyDescent="0.3">
      <c r="A1" s="158" t="s">
        <v>400</v>
      </c>
    </row>
    <row r="2" spans="1:6" x14ac:dyDescent="0.3">
      <c r="A2" s="158" t="s">
        <v>128</v>
      </c>
    </row>
    <row r="3" spans="1:6" x14ac:dyDescent="0.3">
      <c r="A3" s="127" t="s">
        <v>127</v>
      </c>
    </row>
    <row r="4" spans="1:6" ht="14.4" thickBot="1" x14ac:dyDescent="0.35">
      <c r="A4" s="164"/>
    </row>
    <row r="5" spans="1:6" x14ac:dyDescent="0.3">
      <c r="A5" s="377"/>
      <c r="B5" s="16">
        <v>2016</v>
      </c>
      <c r="C5" s="16" t="s">
        <v>96</v>
      </c>
      <c r="D5" s="16" t="s">
        <v>126</v>
      </c>
      <c r="E5" s="16" t="s">
        <v>728</v>
      </c>
      <c r="F5" s="17" t="s">
        <v>125</v>
      </c>
    </row>
    <row r="6" spans="1:6" ht="14.4" thickBot="1" x14ac:dyDescent="0.35">
      <c r="A6" s="378"/>
      <c r="B6" s="18" t="s">
        <v>124</v>
      </c>
      <c r="C6" s="18">
        <v>2017</v>
      </c>
      <c r="D6" s="18">
        <v>2017</v>
      </c>
      <c r="E6" s="18" t="s">
        <v>123</v>
      </c>
      <c r="F6" s="19" t="s">
        <v>96</v>
      </c>
    </row>
    <row r="7" spans="1:6" x14ac:dyDescent="0.3">
      <c r="A7" s="13" t="s">
        <v>122</v>
      </c>
      <c r="B7" s="169">
        <v>40713009</v>
      </c>
      <c r="C7" s="169">
        <v>42435832</v>
      </c>
      <c r="D7" s="169">
        <v>42643344</v>
      </c>
      <c r="E7" s="14">
        <v>4.7</v>
      </c>
      <c r="F7" s="169">
        <v>207512</v>
      </c>
    </row>
    <row r="8" spans="1:6" x14ac:dyDescent="0.3">
      <c r="A8" s="9" t="s">
        <v>60</v>
      </c>
      <c r="B8" s="52">
        <v>33945334</v>
      </c>
      <c r="C8" s="52">
        <v>35555850</v>
      </c>
      <c r="D8" s="52">
        <v>36085760</v>
      </c>
      <c r="E8" s="12">
        <v>6.3</v>
      </c>
      <c r="F8" s="52">
        <v>529910</v>
      </c>
    </row>
    <row r="9" spans="1:6" x14ac:dyDescent="0.3">
      <c r="A9" s="11" t="s">
        <v>121</v>
      </c>
      <c r="B9" s="52">
        <v>8099332</v>
      </c>
      <c r="C9" s="52">
        <v>7875602</v>
      </c>
      <c r="D9" s="52">
        <v>8577015</v>
      </c>
      <c r="E9" s="12">
        <v>5.9</v>
      </c>
      <c r="F9" s="52">
        <v>701413</v>
      </c>
    </row>
    <row r="10" spans="1:6" x14ac:dyDescent="0.3">
      <c r="A10" s="11" t="s">
        <v>120</v>
      </c>
      <c r="B10" s="52">
        <v>3580334</v>
      </c>
      <c r="C10" s="52">
        <v>3440790</v>
      </c>
      <c r="D10" s="52">
        <v>3734644</v>
      </c>
      <c r="E10" s="12">
        <v>4.3</v>
      </c>
      <c r="F10" s="52">
        <v>293854</v>
      </c>
    </row>
    <row r="11" spans="1:6" x14ac:dyDescent="0.3">
      <c r="A11" s="11" t="s">
        <v>119</v>
      </c>
      <c r="B11" s="52">
        <v>1292780</v>
      </c>
      <c r="C11" s="52">
        <v>1394562</v>
      </c>
      <c r="D11" s="52">
        <v>1458818</v>
      </c>
      <c r="E11" s="12">
        <v>12.8</v>
      </c>
      <c r="F11" s="52">
        <v>64256</v>
      </c>
    </row>
    <row r="12" spans="1:6" x14ac:dyDescent="0.3">
      <c r="A12" s="11" t="s">
        <v>118</v>
      </c>
      <c r="B12" s="52">
        <v>14025937</v>
      </c>
      <c r="C12" s="52">
        <v>15941187</v>
      </c>
      <c r="D12" s="52">
        <v>14998298</v>
      </c>
      <c r="E12" s="12">
        <v>6.9</v>
      </c>
      <c r="F12" s="52">
        <v>-942889</v>
      </c>
    </row>
    <row r="13" spans="1:6" x14ac:dyDescent="0.3">
      <c r="A13" s="11" t="s">
        <v>129</v>
      </c>
      <c r="B13" s="52">
        <v>6878390</v>
      </c>
      <c r="C13" s="52">
        <v>6890886</v>
      </c>
      <c r="D13" s="52">
        <v>7233785</v>
      </c>
      <c r="E13" s="12">
        <v>5.2</v>
      </c>
      <c r="F13" s="52">
        <v>342899</v>
      </c>
    </row>
    <row r="14" spans="1:6" x14ac:dyDescent="0.3">
      <c r="A14" s="11" t="s">
        <v>50</v>
      </c>
      <c r="B14" s="52">
        <v>68562</v>
      </c>
      <c r="C14" s="52">
        <v>12823</v>
      </c>
      <c r="D14" s="52">
        <v>83199</v>
      </c>
      <c r="E14" s="12">
        <v>21.3</v>
      </c>
      <c r="F14" s="52">
        <v>70376</v>
      </c>
    </row>
    <row r="15" spans="1:6" x14ac:dyDescent="0.3">
      <c r="A15" s="9" t="s">
        <v>54</v>
      </c>
      <c r="B15" s="50">
        <v>6767675</v>
      </c>
      <c r="C15" s="50">
        <v>6879982</v>
      </c>
      <c r="D15" s="50">
        <v>6557584</v>
      </c>
      <c r="E15" s="101">
        <v>-3.1</v>
      </c>
      <c r="F15" s="50">
        <v>-322398</v>
      </c>
    </row>
    <row r="16" spans="1:6" x14ac:dyDescent="0.3">
      <c r="A16" s="11" t="s">
        <v>117</v>
      </c>
      <c r="B16" s="52">
        <v>3645901</v>
      </c>
      <c r="C16" s="52">
        <v>3907804</v>
      </c>
      <c r="D16" s="52">
        <v>3640628</v>
      </c>
      <c r="E16" s="12">
        <v>-0.1</v>
      </c>
      <c r="F16" s="52">
        <v>-267176</v>
      </c>
    </row>
    <row r="17" spans="1:6" x14ac:dyDescent="0.3">
      <c r="A17" s="11" t="s">
        <v>116</v>
      </c>
      <c r="B17" s="52">
        <v>3121774</v>
      </c>
      <c r="C17" s="52">
        <v>2972178</v>
      </c>
      <c r="D17" s="52">
        <v>2916955</v>
      </c>
      <c r="E17" s="12">
        <v>-6.6</v>
      </c>
      <c r="F17" s="52">
        <v>-55223</v>
      </c>
    </row>
    <row r="18" spans="1:6" ht="24.75" customHeight="1" x14ac:dyDescent="0.3">
      <c r="A18" s="379" t="s">
        <v>115</v>
      </c>
      <c r="B18" s="379"/>
      <c r="C18" s="379"/>
      <c r="D18" s="379"/>
      <c r="E18" s="379"/>
      <c r="F18" s="379"/>
    </row>
    <row r="19" spans="1:6" x14ac:dyDescent="0.3">
      <c r="A19" s="149" t="s">
        <v>131</v>
      </c>
    </row>
  </sheetData>
  <mergeCells count="2">
    <mergeCell ref="A5:A6"/>
    <mergeCell ref="A18:F1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baseColWidth="10" defaultColWidth="11.44140625" defaultRowHeight="13.8" x14ac:dyDescent="0.3"/>
  <cols>
    <col min="1" max="1" width="46.109375" style="6" bestFit="1" customWidth="1"/>
    <col min="2" max="16384" width="11.44140625" style="6"/>
  </cols>
  <sheetData>
    <row r="1" spans="1:6" x14ac:dyDescent="0.3">
      <c r="A1" s="158" t="s">
        <v>401</v>
      </c>
    </row>
    <row r="2" spans="1:6" x14ac:dyDescent="0.3">
      <c r="A2" s="158" t="s">
        <v>130</v>
      </c>
    </row>
    <row r="3" spans="1:6" ht="14.4" thickBot="1" x14ac:dyDescent="0.35">
      <c r="A3" s="127" t="s">
        <v>1</v>
      </c>
    </row>
    <row r="4" spans="1:6" x14ac:dyDescent="0.3">
      <c r="A4" s="380"/>
      <c r="B4" s="16">
        <v>2016</v>
      </c>
      <c r="C4" s="16" t="s">
        <v>96</v>
      </c>
      <c r="D4" s="16" t="s">
        <v>126</v>
      </c>
      <c r="E4" s="16" t="s">
        <v>728</v>
      </c>
      <c r="F4" s="17" t="s">
        <v>125</v>
      </c>
    </row>
    <row r="5" spans="1:6" ht="14.4" thickBot="1" x14ac:dyDescent="0.35">
      <c r="A5" s="381"/>
      <c r="B5" s="18" t="s">
        <v>124</v>
      </c>
      <c r="C5" s="18">
        <v>2017</v>
      </c>
      <c r="D5" s="18">
        <v>2017</v>
      </c>
      <c r="E5" s="18" t="s">
        <v>123</v>
      </c>
      <c r="F5" s="19" t="s">
        <v>96</v>
      </c>
    </row>
    <row r="6" spans="1:6" x14ac:dyDescent="0.3">
      <c r="A6" s="13" t="s">
        <v>122</v>
      </c>
      <c r="B6" s="169">
        <v>40358820</v>
      </c>
      <c r="C6" s="169">
        <v>42103206</v>
      </c>
      <c r="D6" s="169">
        <v>42328822</v>
      </c>
      <c r="E6" s="14">
        <v>4.9000000000000004</v>
      </c>
      <c r="F6" s="169">
        <v>225616</v>
      </c>
    </row>
    <row r="7" spans="1:6" x14ac:dyDescent="0.3">
      <c r="A7" s="9" t="s">
        <v>60</v>
      </c>
      <c r="B7" s="50">
        <v>33591145</v>
      </c>
      <c r="C7" s="50">
        <v>35223224</v>
      </c>
      <c r="D7" s="50">
        <v>35771238</v>
      </c>
      <c r="E7" s="101">
        <v>6.5</v>
      </c>
      <c r="F7" s="50">
        <v>548014</v>
      </c>
    </row>
    <row r="8" spans="1:6" x14ac:dyDescent="0.3">
      <c r="A8" s="11" t="s">
        <v>121</v>
      </c>
      <c r="B8" s="52">
        <v>8099332</v>
      </c>
      <c r="C8" s="52">
        <v>7875602</v>
      </c>
      <c r="D8" s="52">
        <v>8577015</v>
      </c>
      <c r="E8" s="12">
        <v>5.9</v>
      </c>
      <c r="F8" s="52">
        <v>701413</v>
      </c>
    </row>
    <row r="9" spans="1:6" x14ac:dyDescent="0.3">
      <c r="A9" s="11" t="s">
        <v>120</v>
      </c>
      <c r="B9" s="52">
        <v>3338620</v>
      </c>
      <c r="C9" s="52">
        <v>3195790</v>
      </c>
      <c r="D9" s="52">
        <v>3509743</v>
      </c>
      <c r="E9" s="12">
        <v>5.0999999999999996</v>
      </c>
      <c r="F9" s="52">
        <v>313953</v>
      </c>
    </row>
    <row r="10" spans="1:6" x14ac:dyDescent="0.3">
      <c r="A10" s="11" t="s">
        <v>119</v>
      </c>
      <c r="B10" s="52">
        <v>1180304</v>
      </c>
      <c r="C10" s="52">
        <v>1306936</v>
      </c>
      <c r="D10" s="52">
        <v>1369198</v>
      </c>
      <c r="E10" s="123">
        <v>16</v>
      </c>
      <c r="F10" s="52">
        <v>62262</v>
      </c>
    </row>
    <row r="11" spans="1:6" x14ac:dyDescent="0.3">
      <c r="A11" s="11" t="s">
        <v>118</v>
      </c>
      <c r="B11" s="52">
        <v>14025937</v>
      </c>
      <c r="C11" s="52">
        <v>15941187</v>
      </c>
      <c r="D11" s="52">
        <v>14998298</v>
      </c>
      <c r="E11" s="12">
        <v>6.9</v>
      </c>
      <c r="F11" s="52">
        <v>-942889</v>
      </c>
    </row>
    <row r="12" spans="1:6" x14ac:dyDescent="0.3">
      <c r="A12" s="11" t="s">
        <v>129</v>
      </c>
      <c r="B12" s="52">
        <v>6878390</v>
      </c>
      <c r="C12" s="52">
        <v>6890886</v>
      </c>
      <c r="D12" s="52">
        <v>7233785</v>
      </c>
      <c r="E12" s="12">
        <v>5.2</v>
      </c>
      <c r="F12" s="52">
        <v>342899</v>
      </c>
    </row>
    <row r="13" spans="1:6" x14ac:dyDescent="0.3">
      <c r="A13" s="11" t="s">
        <v>50</v>
      </c>
      <c r="B13" s="52">
        <v>68562</v>
      </c>
      <c r="C13" s="52">
        <v>12823</v>
      </c>
      <c r="D13" s="52">
        <v>83199</v>
      </c>
      <c r="E13" s="12">
        <v>21.3</v>
      </c>
      <c r="F13" s="52">
        <v>70376</v>
      </c>
    </row>
    <row r="14" spans="1:6" x14ac:dyDescent="0.3">
      <c r="A14" s="9" t="s">
        <v>54</v>
      </c>
      <c r="B14" s="50">
        <v>6767675</v>
      </c>
      <c r="C14" s="50">
        <v>6879982</v>
      </c>
      <c r="D14" s="50">
        <v>6557584</v>
      </c>
      <c r="E14" s="101">
        <v>-3.1</v>
      </c>
      <c r="F14" s="50">
        <v>-322398</v>
      </c>
    </row>
    <row r="15" spans="1:6" x14ac:dyDescent="0.3">
      <c r="A15" s="11" t="s">
        <v>117</v>
      </c>
      <c r="B15" s="52">
        <v>3645901</v>
      </c>
      <c r="C15" s="52">
        <v>3907804</v>
      </c>
      <c r="D15" s="52">
        <v>3640628</v>
      </c>
      <c r="E15" s="12">
        <v>-0.1</v>
      </c>
      <c r="F15" s="52">
        <v>-267176</v>
      </c>
    </row>
    <row r="16" spans="1:6" x14ac:dyDescent="0.3">
      <c r="A16" s="11" t="s">
        <v>116</v>
      </c>
      <c r="B16" s="52">
        <v>3121774</v>
      </c>
      <c r="C16" s="52">
        <v>2972178</v>
      </c>
      <c r="D16" s="52">
        <v>2916955</v>
      </c>
      <c r="E16" s="12">
        <v>-6.6</v>
      </c>
      <c r="F16" s="52">
        <v>-55223</v>
      </c>
    </row>
    <row r="17" spans="1:6" ht="26.25" customHeight="1" x14ac:dyDescent="0.3">
      <c r="A17" s="382" t="s">
        <v>115</v>
      </c>
      <c r="B17" s="383"/>
      <c r="C17" s="383"/>
      <c r="D17" s="383"/>
      <c r="E17" s="383"/>
      <c r="F17" s="383"/>
    </row>
    <row r="18" spans="1:6" x14ac:dyDescent="0.3">
      <c r="A18" s="382" t="s">
        <v>131</v>
      </c>
      <c r="B18" s="383"/>
      <c r="C18" s="383"/>
      <c r="D18" s="383"/>
      <c r="E18" s="383"/>
      <c r="F18" s="383"/>
    </row>
  </sheetData>
  <mergeCells count="3">
    <mergeCell ref="A4:A5"/>
    <mergeCell ref="A17:F17"/>
    <mergeCell ref="A18:F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2</vt:i4>
      </vt:variant>
    </vt:vector>
  </HeadingPairs>
  <TitlesOfParts>
    <vt:vector size="47" baseType="lpstr">
      <vt:lpstr>I.1</vt:lpstr>
      <vt:lpstr>I.2</vt:lpstr>
      <vt:lpstr>II.1</vt:lpstr>
      <vt:lpstr>II.2</vt:lpstr>
      <vt:lpstr>II.3</vt:lpstr>
      <vt:lpstr>IV.1</vt:lpstr>
      <vt:lpstr>IV.2</vt:lpstr>
      <vt:lpstr>V.1</vt:lpstr>
      <vt:lpstr>V.2</vt:lpstr>
      <vt:lpstr>V.3</vt:lpstr>
      <vt:lpstr>V.4</vt:lpstr>
      <vt:lpstr>V.5</vt:lpstr>
      <vt:lpstr>VI.1</vt:lpstr>
      <vt:lpstr>VII.1</vt:lpstr>
      <vt:lpstr>VII.2</vt:lpstr>
      <vt:lpstr>VII.3</vt:lpstr>
      <vt:lpstr>VIII.1</vt:lpstr>
      <vt:lpstr>VIII.2</vt:lpstr>
      <vt:lpstr>IX.1</vt:lpstr>
      <vt:lpstr>X.1</vt:lpstr>
      <vt:lpstr>XI.1</vt:lpstr>
      <vt:lpstr>XI.2</vt:lpstr>
      <vt:lpstr>XI.3</vt:lpstr>
      <vt:lpstr>XI.4</vt:lpstr>
      <vt:lpstr>XI.5</vt:lpstr>
      <vt:lpstr>XI.6</vt:lpstr>
      <vt:lpstr>XI.7</vt:lpstr>
      <vt:lpstr>XI.8</vt:lpstr>
      <vt:lpstr>XI.9</vt:lpstr>
      <vt:lpstr>XI.10</vt:lpstr>
      <vt:lpstr>XI.11</vt:lpstr>
      <vt:lpstr>XI.12</vt:lpstr>
      <vt:lpstr>XI.13</vt:lpstr>
      <vt:lpstr>XI.14</vt:lpstr>
      <vt:lpstr>XI.15</vt:lpstr>
      <vt:lpstr>XI.16</vt:lpstr>
      <vt:lpstr>XI.17</vt:lpstr>
      <vt:lpstr>XI.18</vt:lpstr>
      <vt:lpstr>A1.C1</vt:lpstr>
      <vt:lpstr>A1.C2</vt:lpstr>
      <vt:lpstr>A1.C3</vt:lpstr>
      <vt:lpstr>A1.C4</vt:lpstr>
      <vt:lpstr>A1.C5</vt:lpstr>
      <vt:lpstr>A1.C6</vt:lpstr>
      <vt:lpstr>A2.C1</vt:lpstr>
      <vt:lpstr>XI.4!_ftn1</vt:lpstr>
      <vt:lpstr>XI.4!_ftnref1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2018-07-11T17:27:08Z</dcterms:modified>
</cp:coreProperties>
</file>