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AREA MACROECONOMICA\IFP\IFP 2020\II Trimestre\"/>
    </mc:Choice>
  </mc:AlternateContent>
  <xr:revisionPtr revIDLastSave="0" documentId="8_{94759E08-FF6A-43A2-8856-8ABDD419270D}" xr6:coauthVersionLast="45" xr6:coauthVersionMax="45" xr10:uidLastSave="{00000000-0000-0000-0000-000000000000}"/>
  <bookViews>
    <workbookView xWindow="-120" yWindow="-120" windowWidth="20730" windowHeight="11160" firstSheet="17" activeTab="21" xr2:uid="{CECDD532-3DB6-427F-A235-616BB0D0ABE0}"/>
  </bookViews>
  <sheets>
    <sheet name="C I.1.1" sheetId="18" r:id="rId1"/>
    <sheet name="C I.1.2" sheetId="19" r:id="rId2"/>
    <sheet name="C I.2.1" sheetId="20" r:id="rId3"/>
    <sheet name="C I.2.2" sheetId="21" r:id="rId4"/>
    <sheet name="C I.2.3" sheetId="22" r:id="rId5"/>
    <sheet name="C I.3.1" sheetId="23" r:id="rId6"/>
    <sheet name="C I.3.2" sheetId="24" r:id="rId7"/>
    <sheet name="C I.4.1" sheetId="25" r:id="rId8"/>
    <sheet name="C I.4.2" sheetId="26" r:id="rId9"/>
    <sheet name="C I.5.1" sheetId="35" r:id="rId10"/>
    <sheet name="C I.5.2" sheetId="36" r:id="rId11"/>
    <sheet name="C II.4.1" sheetId="1" r:id="rId12"/>
    <sheet name="C II.5.1" sheetId="2" r:id="rId13"/>
    <sheet name="C II.5.2" sheetId="3" r:id="rId14"/>
    <sheet name="C II.6.1" sheetId="4" r:id="rId15"/>
    <sheet name="C II.6.2" sheetId="5" r:id="rId16"/>
    <sheet name="C II.7.1" sheetId="6" r:id="rId17"/>
    <sheet name="C II.8.1" sheetId="41" r:id="rId18"/>
    <sheet name="C II.8.2" sheetId="7" r:id="rId19"/>
    <sheet name="C II.9.1" sheetId="10" r:id="rId20"/>
    <sheet name="C II.9.2" sheetId="11" r:id="rId21"/>
    <sheet name="C II.9.3" sheetId="12" r:id="rId22"/>
    <sheet name="C II.9.4" sheetId="42" r:id="rId23"/>
    <sheet name="C A.I.1" sheetId="37" r:id="rId24"/>
    <sheet name="C A.I.2" sheetId="38" r:id="rId25"/>
    <sheet name="C A.I.3" sheetId="39" r:id="rId26"/>
    <sheet name="C A.I.4" sheetId="40" r:id="rId27"/>
    <sheet name="C A.II.1" sheetId="30" r:id="rId28"/>
    <sheet name="C A.II.2" sheetId="31" r:id="rId29"/>
    <sheet name="C A.III.1" sheetId="32" r:id="rId30"/>
    <sheet name="C A.III.2" sheetId="34" r:id="rId31"/>
    <sheet name="C R.1.1" sheetId="13" r:id="rId32"/>
  </sheets>
  <externalReferences>
    <externalReference r:id="rId33"/>
    <externalReference r:id="rId34"/>
    <externalReference r:id="rId35"/>
    <externalReference r:id="rId36"/>
    <externalReference r:id="rId37"/>
    <externalReference r:id="rId38"/>
  </externalReferences>
  <definedNames>
    <definedName name="_0012TC">#REF!</definedName>
    <definedName name="_0106TC">#REF!</definedName>
    <definedName name="_0112TC">#REF!</definedName>
    <definedName name="a">[1]Hoja1!$B$5:$E$63</definedName>
    <definedName name="aaaa">[2]Hoja1!$B$5:$E$63</definedName>
    <definedName name="aaaaa">[2]Hoja1!$B$5:$E$63</definedName>
    <definedName name="Amortizaciones">#REF!</definedName>
    <definedName name="CalcAmort">#REF!</definedName>
    <definedName name="Cancel_Prepag">[3]Base!$GM$6:$HA$307,[3]Base!$HD$6:$HQ$307</definedName>
    <definedName name="Cancelaciones">#REF!</definedName>
    <definedName name="Capitulo">[4]Proyeccion!$W$21:$W$156</definedName>
    <definedName name="Comisiones">#REF!</definedName>
    <definedName name="Desembolsos">#REF!</definedName>
    <definedName name="Detalle_Prestamos">#REF!</definedName>
    <definedName name="Dext">#REF!</definedName>
    <definedName name="Dext0901">#REF!</definedName>
    <definedName name="Dint">#REF!</definedName>
    <definedName name="Dint0901">#REF!</definedName>
    <definedName name="Intereses">#REF!</definedName>
    <definedName name="lalala">#REF!</definedName>
    <definedName name="Monedas">[4]Tasas!$B$54:$B$71</definedName>
    <definedName name="Paridades">[4]Tasas!$B$54:$C$71</definedName>
    <definedName name="ParidFechas">#REF!</definedName>
    <definedName name="ParidVigDic2000">#REF!</definedName>
    <definedName name="Partidas">#REF!</definedName>
    <definedName name="PartidasCodigos">#REF!</definedName>
    <definedName name="Prepagos">#REF!</definedName>
    <definedName name="Proyección">#REF!</definedName>
    <definedName name="Resumen_Desemb">#REF!</definedName>
    <definedName name="Resumen_Ppto">[3]Base!$HR$1:$IL$307,[3]Base!$IO$1:$IU$307</definedName>
    <definedName name="Resumen_SD">#REF!</definedName>
    <definedName name="Saldos">#REF!</definedName>
    <definedName name="Servicio_Deuda">[3]Base!A1:R124,[3]Base!T1:AG124,[3]Base!$FX$6:$GK$307</definedName>
    <definedName name="Tasas_Interes">[4]Tasas!$B$8:$D$49</definedName>
    <definedName name="TasasProy">[5]Tasas!$A$4:$K$65</definedName>
    <definedName name="TasasVig">#REF!</definedName>
    <definedName name="TasasVigTipos">#REF!</definedName>
    <definedName name="Tipos_Tasas">[4]Tasas!$B$8:$B$49</definedName>
    <definedName name="Tota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32" l="1"/>
  <c r="I8" i="32"/>
  <c r="H8" i="32"/>
  <c r="G8" i="32"/>
  <c r="C9" i="36" l="1"/>
  <c r="B9" i="36"/>
</calcChain>
</file>

<file path=xl/sharedStrings.xml><?xml version="1.0" encoding="utf-8"?>
<sst xmlns="http://schemas.openxmlformats.org/spreadsheetml/2006/main" count="825" uniqueCount="523">
  <si>
    <t>Supuestos macroeconómicos 2021-2024</t>
  </si>
  <si>
    <t>IFP 1T 2020</t>
  </si>
  <si>
    <t>IFP 2T 2020</t>
  </si>
  <si>
    <t xml:space="preserve">PIB </t>
  </si>
  <si>
    <t xml:space="preserve">(var. anual, %) </t>
  </si>
  <si>
    <t>Demanda interna</t>
  </si>
  <si>
    <t xml:space="preserve">IPC </t>
  </si>
  <si>
    <t xml:space="preserve">(var. anual, % promedio) </t>
  </si>
  <si>
    <t xml:space="preserve">Tipo de cambio </t>
  </si>
  <si>
    <t xml:space="preserve">($/US$, promedio, valor nominal) </t>
  </si>
  <si>
    <t xml:space="preserve">Precio del cobre </t>
  </si>
  <si>
    <t xml:space="preserve">(US$c/lb, promedio, BML) </t>
  </si>
  <si>
    <t>Fuente: Ministerio de Hacienda.</t>
  </si>
  <si>
    <t>Cuadro II.4.1</t>
  </si>
  <si>
    <t>TOTAL INGRESOS</t>
  </si>
  <si>
    <t>TRANSACCIONES QUE AFECTAN EL PATRIMONIO NETO</t>
  </si>
  <si>
    <t>Ingresos tributarios netos</t>
  </si>
  <si>
    <t>Tributación minería privada</t>
  </si>
  <si>
    <t>Tributación resto contribuyentes</t>
  </si>
  <si>
    <t>Cobre bruto</t>
  </si>
  <si>
    <t>Imposiciones previsionales</t>
  </si>
  <si>
    <t>Donaciones</t>
  </si>
  <si>
    <t>Rentas de la propiedad</t>
  </si>
  <si>
    <t>Ingresos de operación</t>
  </si>
  <si>
    <t>Otros ingresos</t>
  </si>
  <si>
    <t>TRANSACCIONES EN ACTIVOS NO FINANCIEROS</t>
  </si>
  <si>
    <t>Venta de activos físicos</t>
  </si>
  <si>
    <t>Fuente: Dipres.</t>
  </si>
  <si>
    <t>Cuadro II.5.1</t>
  </si>
  <si>
    <t>Ingresos del Gobierno Central 2021-2024</t>
  </si>
  <si>
    <t>(millones de pesos de 2020)</t>
  </si>
  <si>
    <t>Actualización de Ingresos del Gobierno Central Total 2021-2024</t>
  </si>
  <si>
    <t>Ingresos Totales Proyectados en IFP abril</t>
  </si>
  <si>
    <t>crecimiento real proyectado</t>
  </si>
  <si>
    <t>+ Cambio en Medidas Plan Económico Covid-19 (abril)</t>
  </si>
  <si>
    <t>+ Acuerdo COVID (junio)</t>
  </si>
  <si>
    <t>+ Cambio en escenario Macroeconómico</t>
  </si>
  <si>
    <t>Ingresos Totales Proyección IFP junio</t>
  </si>
  <si>
    <t xml:space="preserve">Fuente: Dipres. </t>
  </si>
  <si>
    <t>Cuadro II.5.2</t>
  </si>
  <si>
    <t>Cuadro II.6.1</t>
  </si>
  <si>
    <t>Parámetros de referencia BCA 2021-2024</t>
  </si>
  <si>
    <t>IFP I T</t>
  </si>
  <si>
    <t>IFP II T</t>
  </si>
  <si>
    <t>PIB</t>
  </si>
  <si>
    <t>PIB Tendencial (tasa de variación real)</t>
  </si>
  <si>
    <t>Brecha PIB (%)</t>
  </si>
  <si>
    <t>Cobre</t>
  </si>
  <si>
    <t>Precio de referencia (USc$/lb)</t>
  </si>
  <si>
    <t>Cuadro II.6.2</t>
  </si>
  <si>
    <t>Ingresos Cíclicamente ajustados del Gobierno Central Total 2021-2024</t>
  </si>
  <si>
    <t xml:space="preserve">   Tributación minería privada </t>
  </si>
  <si>
    <r>
      <t xml:space="preserve">   Tributación resto contribuyentes </t>
    </r>
    <r>
      <rPr>
        <vertAlign val="superscript"/>
        <sz val="10"/>
        <color rgb="FF000000"/>
        <rFont val="Calibri"/>
        <family val="2"/>
        <scheme val="minor"/>
      </rPr>
      <t>(1)</t>
    </r>
  </si>
  <si>
    <t>Imposiciones previsionales de salud</t>
  </si>
  <si>
    <r>
      <t xml:space="preserve">Otros Ingresos </t>
    </r>
    <r>
      <rPr>
        <vertAlign val="superscript"/>
        <sz val="10"/>
        <color rgb="FF000000"/>
        <rFont val="Calibri"/>
        <family val="2"/>
        <scheme val="minor"/>
      </rPr>
      <t>(2)</t>
    </r>
  </si>
  <si>
    <t xml:space="preserve">(1)  En los ingresos cíclicamente ajustados de la tributación de resto contribuyentes de 2021, se incluyen las medidas de reversión automática producto de las agendas por el 18-O y Covid-19 por montos de $967 millones y $2.946.562 millones respectivamente. </t>
  </si>
  <si>
    <t>(2)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que no son cotizaciones pagadas a Fonasa.</t>
  </si>
  <si>
    <t>Cuadro II.7.1</t>
  </si>
  <si>
    <t>Actualización de Gastos Comprometidos para el Gobierno Central Total 2021-2024</t>
  </si>
  <si>
    <t>(1) Proyección IFP IT (MM$ de 2020)</t>
  </si>
  <si>
    <t>(2)  Proyección junio 2020 (MM$ de 2020)</t>
  </si>
  <si>
    <t>(3) Cambio en el Gasto (MM$ de 2020)</t>
  </si>
  <si>
    <t>(4) Cambio en el Gasto (% del PIB)</t>
  </si>
  <si>
    <t xml:space="preserve">      Var. (2) cr. (1)</t>
  </si>
  <si>
    <t>(1) Variación Real del gasto 2021 con respecto a la ley aprobada 2020.</t>
  </si>
  <si>
    <t>Cuadro II.8.1</t>
  </si>
  <si>
    <t>(millones de pesos 2020 y % del PIB)</t>
  </si>
  <si>
    <t xml:space="preserve">Total Ingresos Efectivos   </t>
  </si>
  <si>
    <t xml:space="preserve">Ingresos Cíclicamente Ajustados   </t>
  </si>
  <si>
    <t>Balance Efectivo</t>
  </si>
  <si>
    <t>Balance Efectivo (% del PIB)</t>
  </si>
  <si>
    <t>Balance Estructural</t>
  </si>
  <si>
    <t>Balance Estructural  (% del PIB)</t>
  </si>
  <si>
    <t>Cuadro II.9.1</t>
  </si>
  <si>
    <t>Deuda Bruta saldo ejercicio anterior</t>
  </si>
  <si>
    <t>Transacciones en Activos Financieros</t>
  </si>
  <si>
    <t>Deuda Bruta saldo final</t>
  </si>
  <si>
    <t>% PIB</t>
  </si>
  <si>
    <t>Cuadro II.9.2</t>
  </si>
  <si>
    <t>(% del PIB)</t>
  </si>
  <si>
    <t xml:space="preserve">Cuadro II.9.3 </t>
  </si>
  <si>
    <t>MMUS$</t>
  </si>
  <si>
    <t>Total Activos del Tesoro Público</t>
  </si>
  <si>
    <t>Total Deuda Bruta</t>
  </si>
  <si>
    <t>Posición Financiera Neta</t>
  </si>
  <si>
    <t>Eje</t>
  </si>
  <si>
    <t>Medidas</t>
  </si>
  <si>
    <t>Impacto</t>
  </si>
  <si>
    <t>1. Protección de los ingresos de las familias y de los trabajadores</t>
  </si>
  <si>
    <t xml:space="preserve">Ingreso Familiar de emergencia 2.0 (IFE) </t>
  </si>
  <si>
    <t>Mayor gasto público</t>
  </si>
  <si>
    <t>X</t>
  </si>
  <si>
    <t xml:space="preserve">Recurso Adicionales para las Municipalidades </t>
  </si>
  <si>
    <t xml:space="preserve">Aporte a organizaciones sociales de la sociedad civil </t>
  </si>
  <si>
    <t>Fondo II Gastos en Salud</t>
  </si>
  <si>
    <t>Apoyo a los Trabajadores Independientes con boletas de honorarios</t>
  </si>
  <si>
    <t>Mejoras a la Ley de Protección del Empleo y al Seguro de Cesantía</t>
  </si>
  <si>
    <t>Préstamo al FCS (máximo US$2.000mm)</t>
  </si>
  <si>
    <t>Protección para padres, madres y cuidadores que son trabajadores dependientes formales de niños y niñas en edad preescolar</t>
  </si>
  <si>
    <t xml:space="preserve">2. Reactivación económica </t>
  </si>
  <si>
    <t xml:space="preserve">Plan de Inversión Pública con cargo al Fondo </t>
  </si>
  <si>
    <t>Incentivos a la contratación de trabajadores: aumento temporal de cobertura de subsidios a la contratación de jóvenes y mujeres</t>
  </si>
  <si>
    <t>Incentivos a la contratación de trabajadores: subsidio mensual temporal para trabajadores desempleados o suspendidos</t>
  </si>
  <si>
    <t>Fondo de reconversión y capacitación de trabajadores</t>
  </si>
  <si>
    <t>Financiamiento Pymes: programas de fomento productivo con subsidios y asistencia técnica de Sercotec, Fosis, Indap y Corfo</t>
  </si>
  <si>
    <t>Facilidades administrativas para re-emprendimiento y recapitalización de Pymes</t>
  </si>
  <si>
    <t>Disminuir Plazos de respuestas del Estado a las Pymes e inversionistas</t>
  </si>
  <si>
    <t>Constitución de mesa de trabajo con organizaciones gremiales</t>
  </si>
  <si>
    <t>Fomento de la inversión privada: agilización regulatoria y de plazos para proyectos de inversión</t>
  </si>
  <si>
    <t>Cumplimiento de condiciones sanitarias para el empleo</t>
  </si>
  <si>
    <t xml:space="preserve">Fomento de la inversión privada: incentivos tributarios </t>
  </si>
  <si>
    <t>Menores ingresos fiscales</t>
  </si>
  <si>
    <t>Incentivos a la contratación de trabajadores: crédito tributario a la contratación de cada nuevo trabajador dependiente</t>
  </si>
  <si>
    <t>Fomento de la inversión privada: aceleración de concesiones</t>
  </si>
  <si>
    <t>Operaciones financieras o sin impacto fiscal</t>
  </si>
  <si>
    <t>Teletrabajo en el sector público</t>
  </si>
  <si>
    <t>Financiamiento Pymes: mejora a Fogape-Covid</t>
  </si>
  <si>
    <t>Facilitación de acceso al crédito</t>
  </si>
  <si>
    <t>Apoyo a empresas estratégicas</t>
  </si>
  <si>
    <t>3. Marco Fiscal por 24 meses y consolidación fiscal de mediano plazo</t>
  </si>
  <si>
    <t>Transparencia: portal web con información sobre la ejecución del Fondo</t>
  </si>
  <si>
    <t>Sin mayor gasto fiscal</t>
  </si>
  <si>
    <t>Transparencia: informe mensual de Dipres</t>
  </si>
  <si>
    <t>Transparencia: rendición de cuentas en la Comisión Mixta de Presupuestos</t>
  </si>
  <si>
    <t>TOTAL</t>
  </si>
  <si>
    <t>-</t>
  </si>
  <si>
    <t>Cuadro R.1.1.</t>
  </si>
  <si>
    <t>Marco Fiscal por 24 meses y consolidación fiscal de mediano plazo: impactos y temporalidad</t>
  </si>
  <si>
    <t xml:space="preserve">FMI </t>
  </si>
  <si>
    <t xml:space="preserve">CF </t>
  </si>
  <si>
    <t>Bloomberg</t>
  </si>
  <si>
    <t xml:space="preserve">BM </t>
  </si>
  <si>
    <t xml:space="preserve">OECD </t>
  </si>
  <si>
    <t>Mundo</t>
  </si>
  <si>
    <t>Economías avanzadas</t>
  </si>
  <si>
    <t>Estados Unidos</t>
  </si>
  <si>
    <t>Eurozona</t>
  </si>
  <si>
    <t>Japón</t>
  </si>
  <si>
    <t>Economías Emergentes</t>
  </si>
  <si>
    <t>China</t>
  </si>
  <si>
    <t>Latinoamérica y el Caribe</t>
  </si>
  <si>
    <t>Crecimiento del PIB mundial en 2020</t>
  </si>
  <si>
    <t xml:space="preserve">Fuente: FMI, WEO abril, Consensus Forescast junio, Bloomberg junio, Banco Mundial junio y OECD junio. </t>
  </si>
  <si>
    <t>Supuestos macroeconómicos 2020</t>
  </si>
  <si>
    <t>Cuadro I.1.2</t>
  </si>
  <si>
    <t>Cuadro I.1.1</t>
  </si>
  <si>
    <t>(porcentaje)</t>
  </si>
  <si>
    <r>
      <t>Cuadro I.2.1</t>
    </r>
    <r>
      <rPr>
        <sz val="10"/>
        <rFont val="Calibri"/>
        <family val="2"/>
        <scheme val="minor"/>
      </rPr>
      <t> </t>
    </r>
  </si>
  <si>
    <t>Proyección de ingresos Gobierno Central Total 2020</t>
  </si>
  <si>
    <r>
      <t>moneda nacional + moneda extranjera</t>
    </r>
    <r>
      <rPr>
        <sz val="10"/>
        <rFont val="Calibri"/>
        <family val="2"/>
        <scheme val="minor"/>
      </rPr>
      <t> </t>
    </r>
  </si>
  <si>
    <t>(millones de pesos 2020, % del PIB y % de variación real) </t>
  </si>
  <si>
    <r>
      <t> </t>
    </r>
    <r>
      <rPr>
        <sz val="10"/>
        <rFont val="Calibri"/>
        <family val="2"/>
        <scheme val="minor"/>
      </rPr>
      <t> </t>
    </r>
  </si>
  <si>
    <t>Proyección IFP IT</t>
  </si>
  <si>
    <t>Proyección IFP IIT</t>
  </si>
  <si>
    <t>Proyección junio</t>
  </si>
  <si>
    <t>(1)</t>
  </si>
  <si>
    <t>(2)</t>
  </si>
  <si>
    <t>(3) = (2) - (1)</t>
  </si>
  <si>
    <t>(MM$)</t>
  </si>
  <si>
    <t>Var. real anual (%)</t>
  </si>
  <si>
    <t>TRANSACCIONES QUE AFECTAN EL PATRIMONIO NETO </t>
  </si>
  <si>
    <t>Ingresos tributarios netos </t>
  </si>
  <si>
    <r>
      <t>      Tributación minería privada</t>
    </r>
    <r>
      <rPr>
        <sz val="10"/>
        <rFont val="Calibri"/>
        <family val="2"/>
        <scheme val="minor"/>
      </rPr>
      <t> </t>
    </r>
  </si>
  <si>
    <r>
      <t>      Tributación resto contribuyentes</t>
    </r>
    <r>
      <rPr>
        <sz val="10"/>
        <rFont val="Calibri"/>
        <family val="2"/>
        <scheme val="minor"/>
      </rPr>
      <t> </t>
    </r>
  </si>
  <si>
    <t>Cobre bruto </t>
  </si>
  <si>
    <t>Imposiciones previsionales </t>
  </si>
  <si>
    <t>Donaciones </t>
  </si>
  <si>
    <t>Rentas de la propiedad </t>
  </si>
  <si>
    <t>Ingresos de operación </t>
  </si>
  <si>
    <t>Otros ingresos </t>
  </si>
  <si>
    <t>Venta de activos físicos </t>
  </si>
  <si>
    <t>Fuente: Dipres. </t>
  </si>
  <si>
    <t>Cuadro I.3.2</t>
  </si>
  <si>
    <t>Proyección de ingresos cíclicamente ajustados Gobierno Central Total 2020</t>
  </si>
  <si>
    <t>(millones de pesos 2020, % del PIB y % de variación real anual)</t>
  </si>
  <si>
    <t>Total Ingresos</t>
  </si>
  <si>
    <t>Ingresos Tributarios Netos</t>
  </si>
  <si>
    <t xml:space="preserve">       Tributación Minería Privada</t>
  </si>
  <si>
    <t xml:space="preserve">       Tributación Resto de Contribuyentes    </t>
  </si>
  <si>
    <t>Imposiciones Previsionales Salud</t>
  </si>
  <si>
    <r>
      <t>Otros Ingresos</t>
    </r>
    <r>
      <rPr>
        <vertAlign val="superscript"/>
        <sz val="10"/>
        <rFont val="Calibri"/>
        <family val="2"/>
      </rPr>
      <t>(1)</t>
    </r>
  </si>
  <si>
    <t>(1) Las cifras correspondientes a Otros ingresos no tienen ajuste cíclico por lo que los ingresos efectivos son iguales a los cíclicamente ajustados. Estas contemplan los ingresos por Donaciones, Rentas de la Propiedad, Ingresos de Operación, Otros Ingresos, Ventas de Activos Físicos y las Imposiciones Previsionales del Ministerio del Trabajo.</t>
  </si>
  <si>
    <r>
      <t>Cuadro I.5.2</t>
    </r>
    <r>
      <rPr>
        <sz val="10"/>
        <rFont val="Calibri"/>
        <family val="2"/>
        <scheme val="minor"/>
      </rPr>
      <t> </t>
    </r>
  </si>
  <si>
    <t>Balance del Gobierno Central Total 2020</t>
  </si>
  <si>
    <t>(millones de pesos de 2020 y % del PIB) </t>
  </si>
  <si>
    <t>Proyección abril</t>
  </si>
  <si>
    <t>Total Ingresos Efectivos</t>
  </si>
  <si>
    <t>Total Ingresos Cíclicamente Ajustados</t>
  </si>
  <si>
    <t>(3)</t>
  </si>
  <si>
    <t>Total Gastos</t>
  </si>
  <si>
    <t>(1) - (3)</t>
  </si>
  <si>
    <t>(2) - (3)</t>
  </si>
  <si>
    <t>Balance Cíclicamente Ajustado</t>
  </si>
  <si>
    <t>(miles de dólares)</t>
  </si>
  <si>
    <t>Gobierno Central Total</t>
  </si>
  <si>
    <t>Ingresos Tributarios GMP10 moneda nacional y extranjera</t>
  </si>
  <si>
    <t>Declaración anual de Renta</t>
  </si>
  <si>
    <t>Declaración y pago mensual</t>
  </si>
  <si>
    <t>Pagos Provisionales Mensuales</t>
  </si>
  <si>
    <t>Impuesto Adicional Retenido</t>
  </si>
  <si>
    <t>Total pagos por impuesto a la Renta</t>
  </si>
  <si>
    <t>Ley de Presupuestos 2020</t>
  </si>
  <si>
    <t>Proyección 2020</t>
  </si>
  <si>
    <t>Estado de Operaciones del Gobierno 2020</t>
  </si>
  <si>
    <t>(millones de pesos de 2020 y % del PIB)</t>
  </si>
  <si>
    <t xml:space="preserve">Millones de pesos </t>
  </si>
  <si>
    <t>Porcentaje del PIB</t>
  </si>
  <si>
    <t>INGRESOS</t>
  </si>
  <si>
    <t xml:space="preserve">        Ingresos Tributarios Netos</t>
  </si>
  <si>
    <t xml:space="preserve">        Cobre Bruto</t>
  </si>
  <si>
    <t xml:space="preserve">        Imposiciones Previsionales </t>
  </si>
  <si>
    <t xml:space="preserve">        Donaciones</t>
  </si>
  <si>
    <t xml:space="preserve">        Rentas de la Propiedad</t>
  </si>
  <si>
    <t xml:space="preserve">        Ingresos de Operación</t>
  </si>
  <si>
    <t xml:space="preserve">        Otros Ingresos</t>
  </si>
  <si>
    <t>GASTOS</t>
  </si>
  <si>
    <t xml:space="preserve">    Personal</t>
  </si>
  <si>
    <t xml:space="preserve">    Bienes y servicios de consumo y producción</t>
  </si>
  <si>
    <t xml:space="preserve">    Intereses </t>
  </si>
  <si>
    <t xml:space="preserve">    Subsidios y donaciones</t>
  </si>
  <si>
    <t xml:space="preserve">    Prestaciones previsionales</t>
  </si>
  <si>
    <t xml:space="preserve">    Otros</t>
  </si>
  <si>
    <t>RESULTADO OPERATIVO BRUTO PRESUPUESTARIO</t>
  </si>
  <si>
    <t>ADQUISICION NETA DE ACTIVOS NO FINANCIEROS</t>
  </si>
  <si>
    <t xml:space="preserve">    Venta de activos físicos</t>
  </si>
  <si>
    <t xml:space="preserve">    Inversión</t>
  </si>
  <si>
    <t xml:space="preserve">    Transferencias de capital</t>
  </si>
  <si>
    <t>TOTAL GASTOS</t>
  </si>
  <si>
    <t>PRESTAMO NETO/ENDEUDAMIENTO NETO PRESUPUESTARIO</t>
  </si>
  <si>
    <t>GOBIERNO CENTRAL TOTAL</t>
  </si>
  <si>
    <t>Cuadro A.II.1</t>
  </si>
  <si>
    <t>Cuadro A.II.2</t>
  </si>
  <si>
    <t>Informes financieros de Proyectos de Ley enviados entre abril y junio 2020,</t>
  </si>
  <si>
    <t>con efectos en los gastos fiscales</t>
  </si>
  <si>
    <t>(millones de pesos 2020)</t>
  </si>
  <si>
    <t>N° IF</t>
  </si>
  <si>
    <t>N° Boletín/ Mensaje</t>
  </si>
  <si>
    <t>Nombre IF</t>
  </si>
  <si>
    <t>Ministerio</t>
  </si>
  <si>
    <t>Año</t>
  </si>
  <si>
    <t>Efecto en Gasto</t>
  </si>
  <si>
    <t>12.662-11/036-367</t>
  </si>
  <si>
    <t>Proyecto de Ley que crea seguro de salud catastrófico a través de una cobertura financiera especial en la modalidad libre elección.</t>
  </si>
  <si>
    <t>Salud</t>
  </si>
  <si>
    <t>046-368</t>
  </si>
  <si>
    <t>Proyecto de Ley que concede un Ingreso Familiar de Emergencia.</t>
  </si>
  <si>
    <t>Desarrollo Social y Familia</t>
  </si>
  <si>
    <t>13.461-31/060-368</t>
  </si>
  <si>
    <t>Proyecto de ley que concede un ingreso familiar de emergencia.</t>
  </si>
  <si>
    <t>12.118-04</t>
  </si>
  <si>
    <t>Proyecto de Ley que modifica la Ley General de Educación con el objeto de establecer la obligatoriedad del Segundo Nivel de Transición de Educación Parvularia</t>
  </si>
  <si>
    <t>Educación</t>
  </si>
  <si>
    <t>062-368</t>
  </si>
  <si>
    <t>Proyecto de Ley que moderniza el Consejo de Defensa del Estado</t>
  </si>
  <si>
    <t>Justicia y Derechos Humanos</t>
  </si>
  <si>
    <t>8.970-06</t>
  </si>
  <si>
    <t>Proyecto de Ley de Migración y Extranjería</t>
  </si>
  <si>
    <t>Interior y Seguridad Pública</t>
  </si>
  <si>
    <t>003-368</t>
  </si>
  <si>
    <t>Proyecto de Ley que establece un Nuevo Estatuto de protección en favor del denunciante</t>
  </si>
  <si>
    <t>614-367</t>
  </si>
  <si>
    <t>Proyecto de Ley que establece el sistema de monitoreo telemático en el código procesal penal y en la ley n°20.066</t>
  </si>
  <si>
    <t>13.542-05</t>
  </si>
  <si>
    <t>Proyecto de ley que establece un beneficio para los trabajadores independientes que indica, para proteger sus ingresos ante las dificultades generadas por la propagación de la enfermedad COVID-19 en Chile</t>
  </si>
  <si>
    <t>Trabajo y Previsión Social</t>
  </si>
  <si>
    <t xml:space="preserve">Nota: Los valores con signo positivo significan mayores gastos fiscales y los valores con signo negativo significan menores gastos fiscales. Los IF sustitutivos sustituyen los costos de los IF anteriores. Por lo anterior es que dichos informes financieros anteriores, que son considerados en esta tabla, se incluyen con gasto 0.  </t>
  </si>
  <si>
    <t>sin efecto en gastos o ingresos fiscales</t>
  </si>
  <si>
    <t>032-368</t>
  </si>
  <si>
    <t>Proyecto de Ley que modifica la Ley Nº 21.227, que faculta el acceso a prestaciones del Seguro de Desempleo de la Ley Nº 19.728, en circunstancias excepcionales, en las materias que indica excepcionales, en las materias que indica.</t>
  </si>
  <si>
    <t>12.436-04/030-368</t>
  </si>
  <si>
    <t>Repone indicaciones formuladas al pdl que establece un sistema de subvenciones para los niveles medios de la educación parvularia.</t>
  </si>
  <si>
    <t>033-368</t>
  </si>
  <si>
    <t>Proyecto de Ley que prorroga el mandato de los dirigentes de juntas de vecinos y demás organizaciones comunitarias, por el impacto de la enfermedad COVID-19 en Chile impacto de la enfermedad COVID-19 en Chile.</t>
  </si>
  <si>
    <t>035-368</t>
  </si>
  <si>
    <t>Proyecto de Ley que aumenta el capital del Fondo de Garantía para pequeños y medianos empresarios (FOGAPE) y flexibiliza temporalmente sus requisitos.</t>
  </si>
  <si>
    <t>Hacienda</t>
  </si>
  <si>
    <t>034-368</t>
  </si>
  <si>
    <t>Proyecto de Ley que suspende temporalmente los plazos en procesos de negociación colectiva y otros que indica.</t>
  </si>
  <si>
    <t>13.431-13/043-367</t>
  </si>
  <si>
    <t xml:space="preserve">	Indicaciones al Proyecto de Ley que suspende temporalmente los plazos en procesos de negociación colectiva y otros que indica</t>
  </si>
  <si>
    <t>13.359-11/045-368</t>
  </si>
  <si>
    <t>Indicación sustitutiva al proyecto de ley que suspende por el lapso de dos años la aplicación de los artículos 1 y 2 de la ley n°20.261 2° de la Ley n°20.261.</t>
  </si>
  <si>
    <t>13.461-31/052-368</t>
  </si>
  <si>
    <t>Indicaciones al proyecto de ley que concede un ingreso familiar de emergencia</t>
  </si>
  <si>
    <t xml:space="preserve"> 13.304-11; 13.389-07/044-368</t>
  </si>
  <si>
    <t>Indicación sustitutiva al proyecto de ley que modifica el código penal para sancionar la inobservancia del aislamiento u otra medida preventiva dispuesta por la autoridad sanitaria, en caso de epidemia o pandemia.</t>
  </si>
  <si>
    <t>12.662-11/055-368</t>
  </si>
  <si>
    <t>Proyecto de ley que crea el seguro de salud catastrófico a través de una cobertura financiera especial en la modalidad de atención de libre elección</t>
  </si>
  <si>
    <t>049-368</t>
  </si>
  <si>
    <t>Proyecto de ley que establece un seguro social de protección de ingresos para los trabajadores independientes que indica	 que indica</t>
  </si>
  <si>
    <t>054-368</t>
  </si>
  <si>
    <t>Proyecto de ley que suspende temporalmente procesos electorales y prorroga mandatos sindicales de directores y delegados sindicales.</t>
  </si>
  <si>
    <t>13.330-07/064-368</t>
  </si>
  <si>
    <t>Proyecto de ley que modifica la Ley n°14.908, sobre abandono de familia y pago de pensiones alimenticias, y otros cuerpos legales, para incorporar a los deudores de pensiones de alimentos al boletín de informaciones comerciales</t>
  </si>
  <si>
    <t>10.162-05/005-367</t>
  </si>
  <si>
    <t>Formula indicaciones al proyecto de ley que modifica las leyes n°18.045 y 18.046, para establecer nuevas exigencias de transparencia y reforzamiento de responsabilidades de los agentes de los mercados.</t>
  </si>
  <si>
    <t>066-368</t>
  </si>
  <si>
    <t>Proyecto de Ley que suprime o modifica la intervención de notarios en trámites y gestiones determinadas.</t>
  </si>
  <si>
    <t>073-368</t>
  </si>
  <si>
    <t>Proyecto de Ley que modifica distintas leyes con el fin de cautelar el buen funcionamiento del mercado financiero</t>
  </si>
  <si>
    <t>074-368</t>
  </si>
  <si>
    <t>Proyecto de Ley que establece un beneficio para los trabajadores independientes que indica, para proteger sus ingresos ante las dificultades generadas por la propagación de la enfermedad COVID-19 en Chile.</t>
  </si>
  <si>
    <t>072-368</t>
  </si>
  <si>
    <t>Proyecto de Ley que establece un nuevo sistema de compras e inversiones de las capacidades estratégicas de la Defensa Nacional con cargo al fondo plurianual para las capacidades estratégicas de la Defensa y al fondo de contingencia estratégico, de conformidad a la ley n°18.948, orgánica constitucional de las fuerzas armadas.</t>
  </si>
  <si>
    <t>Defensa</t>
  </si>
  <si>
    <t>12.234-02/075-368</t>
  </si>
  <si>
    <t>Indicaciones al proyecto de ley que fortalece y moderniza el sistema de inteligencia del estado.</t>
  </si>
  <si>
    <t>10.162-05/078-368</t>
  </si>
  <si>
    <t>071-368</t>
  </si>
  <si>
    <t xml:space="preserve">	Proyecto de ley que adecúa el código del trabajo en materia de protección de los niños, niñas y adolescentes en el mundo del trabajo</t>
  </si>
  <si>
    <t>079-368</t>
  </si>
  <si>
    <t xml:space="preserve">	Proyecto de ley que prorroga el mandato de los miembros de las directivas de las comunidades y asociaciones indígenas, y a la vigencia de los actuales representantes indígenas del consejo nacional de corporación nacional de desarrollo indígena, por el impacto de la enfermedad covid-19 en Chile.</t>
  </si>
  <si>
    <t>9.914-11</t>
  </si>
  <si>
    <t>Propone forma y modo de resolver las divergencias surgidas entre ambas cámaras durante la discusión del proyecto de ley que modifica el código sanitario para regular los medicamentos bioequivalentes genéricos y evitar la integración vertical de laboratorios y farmacias.</t>
  </si>
  <si>
    <t>Cuadro A.III.1</t>
  </si>
  <si>
    <t>Cuadro A.III.2</t>
  </si>
  <si>
    <r>
      <t xml:space="preserve">       Var. real </t>
    </r>
    <r>
      <rPr>
        <vertAlign val="superscript"/>
        <sz val="10"/>
        <color rgb="FF000000"/>
        <rFont val="Calibri"/>
        <family val="2"/>
        <scheme val="minor"/>
      </rPr>
      <t>(1)</t>
    </r>
  </si>
  <si>
    <t>Cuadro 1.2.2</t>
  </si>
  <si>
    <t>Efectos del Plan Económico de Emergencia y Acuerdo Covid en los Ingresos 2020</t>
  </si>
  <si>
    <t xml:space="preserve">(millones de pesos 2020 y % del PIB) </t>
  </si>
  <si>
    <t>MM$2020</t>
  </si>
  <si>
    <t>% del PIB</t>
  </si>
  <si>
    <t>Baja en tasa de Timbres y Estampillas</t>
  </si>
  <si>
    <t>Postergación PPM</t>
  </si>
  <si>
    <t>Postergación IVA</t>
  </si>
  <si>
    <t>Devolución retenciones de independientes</t>
  </si>
  <si>
    <t>Efecto Acuerdo Covid (junio)</t>
  </si>
  <si>
    <t xml:space="preserve">  Extensión de postergación PPM</t>
  </si>
  <si>
    <t xml:space="preserve">  Devolución de remanentes de crédito fiscal IVA a Pymes</t>
  </si>
  <si>
    <t>(1) La estimación fue actualizada con la información de uso observada en la ejecución de los meses de abril y mayo.</t>
  </si>
  <si>
    <t xml:space="preserve">(2) La suma del total no coincide con los componentes por aproximación de decimales. </t>
  </si>
  <si>
    <r>
      <t>Efecto Plan Económico de Emergencia (abril)</t>
    </r>
    <r>
      <rPr>
        <b/>
        <vertAlign val="superscript"/>
        <sz val="10"/>
        <color theme="1"/>
        <rFont val="Calibri"/>
        <family val="2"/>
        <scheme val="minor"/>
      </rPr>
      <t>(1)</t>
    </r>
  </si>
  <si>
    <r>
      <t>Efecto total en los Ingresos 2020</t>
    </r>
    <r>
      <rPr>
        <b/>
        <vertAlign val="superscript"/>
        <sz val="10"/>
        <color rgb="FF000000"/>
        <rFont val="Calibri"/>
        <family val="2"/>
        <scheme val="minor"/>
      </rPr>
      <t>(2)</t>
    </r>
  </si>
  <si>
    <t>Cuadro I.2.3</t>
  </si>
  <si>
    <r>
      <t>Proyección de ingresos tributarios netos 2020</t>
    </r>
    <r>
      <rPr>
        <sz val="10"/>
        <rFont val="Calibri"/>
        <family val="2"/>
        <scheme val="minor"/>
      </rPr>
      <t> </t>
    </r>
  </si>
  <si>
    <t>(millones de pesos 2020 y % de variación real) </t>
  </si>
  <si>
    <t>  </t>
  </si>
  <si>
    <t>1. Impuestos a la Renta</t>
  </si>
  <si>
    <t xml:space="preserve">   Minería privada</t>
  </si>
  <si>
    <t xml:space="preserve">   Resto de contribuyentes </t>
  </si>
  <si>
    <t>2. Impuesto al Valor Agregado</t>
  </si>
  <si>
    <t>3. Impuestos a Productos Específicos</t>
  </si>
  <si>
    <t xml:space="preserve">    Tabacos, Cigarros y Cigarrillos</t>
  </si>
  <si>
    <t xml:space="preserve">    Combustibles</t>
  </si>
  <si>
    <t xml:space="preserve">    Derechos de Extracción Ley de Pesca</t>
  </si>
  <si>
    <t>4. Impuestos a los Actos Jurídicos</t>
  </si>
  <si>
    <t>5. Impuestos al Comercio Exterior</t>
  </si>
  <si>
    <t>6. Otros</t>
  </si>
  <si>
    <t>Ingresos netos por impuestos</t>
  </si>
  <si>
    <r>
      <t>Cuadro I.3.1</t>
    </r>
    <r>
      <rPr>
        <sz val="10"/>
        <rFont val="Calibri"/>
        <family val="2"/>
        <scheme val="minor"/>
      </rPr>
      <t> </t>
    </r>
  </si>
  <si>
    <t>Parámetros de referencia del Balance Cíclicamente Ajustado 2020</t>
  </si>
  <si>
    <r>
      <t>PIB </t>
    </r>
    <r>
      <rPr>
        <sz val="10"/>
        <rFont val="Calibri"/>
        <family val="2"/>
        <scheme val="minor"/>
      </rPr>
      <t> </t>
    </r>
  </si>
  <si>
    <t>    PIB Tendencial (% de variación real) </t>
  </si>
  <si>
    <t>    Brecha PIB (%) </t>
  </si>
  <si>
    <r>
      <t>Cobre</t>
    </r>
    <r>
      <rPr>
        <sz val="10"/>
        <rFont val="Calibri"/>
        <family val="2"/>
        <scheme val="minor"/>
      </rPr>
      <t> </t>
    </r>
  </si>
  <si>
    <t>    Precio de referencia (US$c2020/lb) </t>
  </si>
  <si>
    <t>    Ventas Codelco (MTFM) </t>
  </si>
  <si>
    <t>    Producción GMP10 (MTFM) </t>
  </si>
  <si>
    <t>Nota: Corresponde a los parámetros del Comité Consultivo del Precio de Referencia del Cobre reunido con ocasión de la elaboración del Presupuesto del año respectivo. En el caso del PIB tendencial para 2020 y la brecha respectiva, considera la consulta extraordinaria realizada en noviembre 2019.</t>
  </si>
  <si>
    <t>Cuadro I.4.1</t>
  </si>
  <si>
    <t>Gasto del Gobierno Central Total 2020</t>
  </si>
  <si>
    <t>(millones de pesos de 2020 y % de variación real anual)</t>
  </si>
  <si>
    <t>% de var. 2020/ Ley Inicial 2020</t>
  </si>
  <si>
    <t>(4)</t>
  </si>
  <si>
    <t>Cuadro A.I.1</t>
  </si>
  <si>
    <t>Variables estructurales para 2020</t>
  </si>
  <si>
    <t>Variable</t>
  </si>
  <si>
    <t>Valor</t>
  </si>
  <si>
    <t>Fuente</t>
  </si>
  <si>
    <t>Brecha PIB tendencial / PIB efectivo 2020</t>
  </si>
  <si>
    <t>Ministerio de Hacienda/ Comité de expertos, reunido en noviembre de 2019.</t>
  </si>
  <si>
    <t>Brecha PIB tendencial / PIB efectivo 2019</t>
  </si>
  <si>
    <t>Precio de referencia del cobre 2020</t>
  </si>
  <si>
    <t>Comité de expertos, reunido en julio de 2019.</t>
  </si>
  <si>
    <t>(centavos de dólar por libra)</t>
  </si>
  <si>
    <t>Precio de referencia del cobre 2019</t>
  </si>
  <si>
    <t>Comité de expertos, reunido en julio de 2018.</t>
  </si>
  <si>
    <t>Fuentes: Ministerio de Hacienda y Dipres.</t>
  </si>
  <si>
    <t>Cuadro A.I.2</t>
  </si>
  <si>
    <t>Proyección de variables económicas efectivas 2020</t>
  </si>
  <si>
    <t>Período</t>
  </si>
  <si>
    <t>PIB (tasa de variación real)</t>
  </si>
  <si>
    <t>Promedio 2020</t>
  </si>
  <si>
    <t xml:space="preserve">IPC (tasa de variación promedio / promedio) </t>
  </si>
  <si>
    <t>Tipo de cambio nominal (pesos por dólar)</t>
  </si>
  <si>
    <t>Promedio 2019 ($2020)</t>
  </si>
  <si>
    <t>Precio del cobre BML (centavos de dólar por libra)</t>
  </si>
  <si>
    <t>Promedio 2019</t>
  </si>
  <si>
    <t>Diferencia precio Referencia  del cobre – precio cobre Codelco (centavos de dólar por libra)</t>
  </si>
  <si>
    <t>Ventas Cobre Codelco (miles de toneladas)</t>
  </si>
  <si>
    <t>Total 2020</t>
  </si>
  <si>
    <t>Producción cobre GMP10 (miles de toneladas)</t>
  </si>
  <si>
    <t>Total 2019</t>
  </si>
  <si>
    <t>Tasa de impuesto específico a la minería</t>
  </si>
  <si>
    <t xml:space="preserve">Tasa efectiva de impuesto a la renta de primera categoría </t>
  </si>
  <si>
    <t xml:space="preserve">Tasa efectiva impuesto adicional </t>
  </si>
  <si>
    <t>Proporción de distribución de las utilidades de las GMP10 al exterior (Z)</t>
  </si>
  <si>
    <t>Costos de operación totales de GMP10 (millones de dólares)</t>
  </si>
  <si>
    <t>Cuadro A.I.3</t>
  </si>
  <si>
    <t>Ingresos efectivos, componente cíclico e ingresos cíclicamente ajustados 2020</t>
  </si>
  <si>
    <t>Componente</t>
  </si>
  <si>
    <t>Ingresos efectivos</t>
  </si>
  <si>
    <t>Componente cíclico</t>
  </si>
  <si>
    <t>Ingresos cíclicamente ajustados</t>
  </si>
  <si>
    <t>(1) Ingresos tributarios no mineros (ITNM)</t>
  </si>
  <si>
    <t>(1.1) Impuesto Declaración Anual (abril)</t>
  </si>
  <si>
    <t>(1.2) Sistema de pagos (créditos, efecto en abril de 2020)</t>
  </si>
  <si>
    <t>(1.3) Impuesto Declaración Mensual (adicional, 2ª categoría, etc.)</t>
  </si>
  <si>
    <t>(1.4) PPM</t>
  </si>
  <si>
    <t>(1.5) Impuestos Indirectos</t>
  </si>
  <si>
    <t>(1.6) Otros</t>
  </si>
  <si>
    <t>(2) Cotizaciones Previsionales de Salud</t>
  </si>
  <si>
    <t>(3) Traspasos cobre Codelco</t>
  </si>
  <si>
    <t>(4) Ingresos tributarios GMP10</t>
  </si>
  <si>
    <t>(4.1) Impuesto Específico a la actividad minera GMP10</t>
  </si>
  <si>
    <t>(4.1.1) Impuesto Específico (abril de 2020)</t>
  </si>
  <si>
    <t>(4.1.2) PPM</t>
  </si>
  <si>
    <t>(4.1.3) Créditos (abril de 2020)</t>
  </si>
  <si>
    <t>(4.2) Impuesto a la Renta de Primera Categoría GMP10</t>
  </si>
  <si>
    <t>(4.2.1) Impuesto Primera Categoría (abril de 2020)</t>
  </si>
  <si>
    <t>(4.2.2) PPM</t>
  </si>
  <si>
    <t>(4.2.3) Créditos (abril de 2020)</t>
  </si>
  <si>
    <t>(4.3) Impuesto Adicional GMP10</t>
  </si>
  <si>
    <t>(5) Otros ingresos sin ajuste cíclico</t>
  </si>
  <si>
    <t>(6)= (1+2+3+4+5) Total</t>
  </si>
  <si>
    <t>Nota: El cálculo del componente cíclico estimado, incluye el descuento de las medidas de reversión automáticas consideradas para 2020, tal como señala la metodología vigente. Los montos descontados son: -$2.350.465 millones estimados en la línea (1.4) por la suspensión del pago de PPM, -$497.097 millones estimados en la línea (1.5) por facilidades en el pago de IVA y devolución de remanentes, -$99.000 millones estimados en la línea (1.2) por la devolución de los impuestos retenidos a los trabajadores independientes y $836 millones en la línea (1.5) por el apoyo a MiPymes. Todos estos montos corresponden a beneficios otorgados por la Ley N° 21.207, el Decreto N° 420 del Ministerio de Hacienda y el Acuerdo Covid.</t>
  </si>
  <si>
    <t>Cuadro A.I.4</t>
  </si>
  <si>
    <t>Balance Cíclicamente Ajustado del Gobierno Central Total 2020</t>
  </si>
  <si>
    <t>Millones de Pesos de 2020</t>
  </si>
  <si>
    <t>(1) Balance Efectivo (BD2020)</t>
  </si>
  <si>
    <t>(2) Efecto Cíclico (AC2020)</t>
  </si>
  <si>
    <t>(2.1) Ingresos tributarios no mineros</t>
  </si>
  <si>
    <t>(2.2) Ingresos cotizaciones previsionales de salud</t>
  </si>
  <si>
    <t xml:space="preserve">(2.3) Ingresos de Codelco </t>
  </si>
  <si>
    <t xml:space="preserve">(2.4) Ingresos tributarios GMP10 </t>
  </si>
  <si>
    <t>(3)= (1-2) Balance Cíclicamente Ajustado (BCA2020)</t>
  </si>
  <si>
    <t>(4) Ingresos por intereses</t>
  </si>
  <si>
    <t>(5) Gastos por intereses</t>
  </si>
  <si>
    <t>(6) = (1-4+5) Balance primario efectivo</t>
  </si>
  <si>
    <t>(7) = (3-4+5) Balance primario cíclicamente ajustado</t>
  </si>
  <si>
    <t>Cuadro I.5.1</t>
  </si>
  <si>
    <t>Transacciones en activos financieros</t>
  </si>
  <si>
    <t>Cuadro I.5.2</t>
  </si>
  <si>
    <t>Posición Financiera Neta Gobierno Central Total, cierre estimado 2020</t>
  </si>
  <si>
    <t>Total activos del Tesoro Público</t>
  </si>
  <si>
    <t>Total deuda bruta</t>
  </si>
  <si>
    <t>Posición financiera neta</t>
  </si>
  <si>
    <t>54.580.453 </t>
  </si>
  <si>
    <t xml:space="preserve">% de var. 2020/ ejecución 2019 </t>
  </si>
  <si>
    <t> 10,4</t>
  </si>
  <si>
    <t> 6,6</t>
  </si>
  <si>
    <t>Subejecución adicional estimada</t>
  </si>
  <si>
    <t>54.823.471 </t>
  </si>
  <si>
    <t> 11,4</t>
  </si>
  <si>
    <t> 7,1</t>
  </si>
  <si>
    <t>Cuadro II.8.2</t>
  </si>
  <si>
    <t>Balances del Gobierno Central Total 2020-2021</t>
  </si>
  <si>
    <t>(millones de pesoso 2020 y % del PIB)</t>
  </si>
  <si>
    <t>Total Ingresos Primarios</t>
  </si>
  <si>
    <t>Ingresos Cíclicamente Ajustados</t>
  </si>
  <si>
    <t>Gasto Total</t>
  </si>
  <si>
    <t>Gasto Primario</t>
  </si>
  <si>
    <t>Balance Estructural (% del PIB)</t>
  </si>
  <si>
    <t>Balance Efectivo Primario (% del PIB)</t>
  </si>
  <si>
    <t>Balance Estructural Primario (% del PIB)</t>
  </si>
  <si>
    <t>ESCENARIO 1</t>
  </si>
  <si>
    <t>ESCENARIO 2 - CENTRAL</t>
  </si>
  <si>
    <t>Balances del Gobierno Central Total 2022-2024</t>
  </si>
  <si>
    <t>ESCENARIO 3</t>
  </si>
  <si>
    <t>13.542-05/086-368</t>
  </si>
  <si>
    <t>Indicaciones al Proyecto de ley que establece un beneficio para los trabajadores independientes que indica, para proteger sus ingresos ante las dificultades generadas por la propagación de la enfermedad COVID-19 en Chile</t>
  </si>
  <si>
    <t>087-368</t>
  </si>
  <si>
    <t xml:space="preserve">Proyecto de ley que introduce modificaciones a la ley N°21.230, que concede un ingreso familiar de emergencia </t>
  </si>
  <si>
    <t>13.583-31/092-368</t>
  </si>
  <si>
    <t>Proyecto de ley que Introduce Modificaciones a la Ley Nº 21.230, que
Concede un Ingreso Familiar de Emergencia</t>
  </si>
  <si>
    <t>081/368</t>
  </si>
  <si>
    <t>Proyecto de ley que fortalece la persecución de los delitos sancionados en la ley N°20.000 y la institucionalidad encargada de la misma</t>
  </si>
  <si>
    <t>13.583-31/ 090-368</t>
  </si>
  <si>
    <t>Proyecto de ley que Introduce Modificaciones a la Ley Nº 21.230, que Concede un Ingreso Familiar de Emergencia</t>
  </si>
  <si>
    <r>
      <t>Déficit Fiscal GC Total</t>
    </r>
    <r>
      <rPr>
        <vertAlign val="superscript"/>
        <sz val="10"/>
        <color rgb="FF000000"/>
        <rFont val="Calibri"/>
        <family val="2"/>
        <scheme val="minor"/>
      </rPr>
      <t>(2)</t>
    </r>
  </si>
  <si>
    <t>(2) Incluye los recursos asociados al Fondo Covid.</t>
  </si>
  <si>
    <t xml:space="preserve">(1) Estimación realizada con un Programa de Recompra en torno a MMUS$4.900 en 2020. </t>
  </si>
  <si>
    <t>Déficit Fiscal Gobierno Central Total</t>
  </si>
  <si>
    <t>Posición Financiera Neta Gobierno Central Total, cierre estimado 2020-2021</t>
  </si>
  <si>
    <r>
      <t>Deuda Bruta del Gobierno Central, cierre estimado 2020-2021</t>
    </r>
    <r>
      <rPr>
        <b/>
        <vertAlign val="superscript"/>
        <sz val="10"/>
        <color theme="1"/>
        <rFont val="Calibri"/>
        <family val="2"/>
        <scheme val="minor"/>
      </rPr>
      <t>(1)</t>
    </r>
  </si>
  <si>
    <t>Cuadro II.9.4</t>
  </si>
  <si>
    <t>Posición Financiera Neta Gobierno Central Total, cierre estimado 2022-2024</t>
  </si>
  <si>
    <t>G</t>
  </si>
  <si>
    <t>G / O</t>
  </si>
  <si>
    <t>O</t>
  </si>
  <si>
    <t>G/O</t>
  </si>
  <si>
    <t>A</t>
  </si>
  <si>
    <t>I</t>
  </si>
  <si>
    <t>A/O</t>
  </si>
  <si>
    <t>G: Mayor gasto fiscal</t>
  </si>
  <si>
    <t>I: Menores ingresos tributarios</t>
  </si>
  <si>
    <t xml:space="preserve">O: Operaciones financieras </t>
  </si>
  <si>
    <t>A: Medidas administrativas (algunas pueden conllevar un mayor gasto)</t>
  </si>
  <si>
    <t>Cobre Bruto</t>
  </si>
  <si>
    <t>Diferencia Proyección IFP IIT - Proyección IFP IT</t>
  </si>
  <si>
    <t>Proyección IFP II T</t>
  </si>
  <si>
    <t>Diferencia c/r IFP IT</t>
  </si>
  <si>
    <t>VAR.% PROY. IFP IIT/PROY. IFP IT</t>
  </si>
  <si>
    <t>Línea base de gastos legislados a la fecha del Acuerdo Plan de Emergencia*</t>
  </si>
  <si>
    <t>Proyección IFP IVT 2019</t>
  </si>
  <si>
    <t>Proyección IFP IT 2020</t>
  </si>
  <si>
    <t>Proyección IFP IIT 2020</t>
  </si>
  <si>
    <t>(millones de pesos de 2020 y variación real)</t>
  </si>
  <si>
    <t>Actualización del Gasto 2020 IFP IT</t>
  </si>
  <si>
    <t>Actualización del Gasto 2020 IFP IIT</t>
  </si>
  <si>
    <t>Notas:</t>
  </si>
  <si>
    <t>* La línea base considera principalmente: la Ley de Presupuestos 2021, la agenda de reactivación y el PEE anunciado en abril y mayo (descontando al fondo de apoyo a personas vulnerables lo estimado para la primera ley del IFE).</t>
  </si>
  <si>
    <t xml:space="preserve">** Considera principalmente las modificaciones al IFE, apoyo a municipalidades y entidades de la sociedad civil, y aceleración de inversión contemplado para la última parte del año.  </t>
  </si>
  <si>
    <t>Las variaciones reales son calculadas con los supuestos de inflación de cada informe.</t>
  </si>
  <si>
    <t>Otros gastos</t>
  </si>
  <si>
    <t>Fondo Covid (gasto estimado para el año 2020)**</t>
  </si>
  <si>
    <t>(millones US$ al 31 de diciembre y % del PIB)</t>
  </si>
  <si>
    <t>(millones US$ al 31 de diciembre de cada año y % del PIB)</t>
  </si>
  <si>
    <t>Deuda Bruta del Gobierno Central, cierre estimado 2022-2024</t>
  </si>
  <si>
    <t>(1) Estimación realizada con un Programa de Recompra en torno a MMUS$4.900 en 2020.</t>
  </si>
  <si>
    <t xml:space="preserve">(2) Incluye los gastos asociados al Fondo Covid. </t>
  </si>
  <si>
    <r>
      <t>Deuda Bruta del Gobierno Central, cierre estimado 2020</t>
    </r>
    <r>
      <rPr>
        <b/>
        <vertAlign val="superscript"/>
        <sz val="10"/>
        <rFont val="Calibri"/>
        <family val="2"/>
        <scheme val="minor"/>
      </rPr>
      <t>(1)</t>
    </r>
  </si>
  <si>
    <r>
      <t>Déficit Fiscal Gobierno Central Total</t>
    </r>
    <r>
      <rPr>
        <vertAlign val="superscript"/>
        <sz val="10"/>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</si>
</sst>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_-* #,##0.00_-;\-* #,##0.00_-;_-* &quot;-&quot;??_-;_-@_-"/>
    <numFmt numFmtId="165" formatCode="0.0"/>
    <numFmt numFmtId="166" formatCode="0.0%"/>
    <numFmt numFmtId="167" formatCode="_-* #,##0_-;\-* #,##0_-;_-* &quot;-&quot;??_-;_-@_-"/>
    <numFmt numFmtId="168" formatCode="#,##0.0"/>
    <numFmt numFmtId="169" formatCode="0.000000"/>
    <numFmt numFmtId="170" formatCode="_-* #,##0.0_-;\-* #,##0.0_-;_-* &quot;-&quot;??_-;_-@_-"/>
    <numFmt numFmtId="171" formatCode="_(&quot;$&quot;* #,##0.00_);_(&quot;$&quot;* \(#,##0.00\);_(&quot;$&quot;* &quot;-&quot;??_);_(@_)"/>
    <numFmt numFmtId="172" formatCode="_(&quot;$&quot;* #,##0_);_(&quot;$&quot;* \(#,##0\);_(&quot;$&quot;* &quot;-&quot;??_);_(@_)"/>
    <numFmt numFmtId="173" formatCode="_(&quot;$&quot;* #,##0_);_(&quot;$&quot;* \(#,##0\);_(&quot;$&quot;* &quot;-&quot;_);_(@_)"/>
  </numFmts>
  <fonts count="29"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sz val="10"/>
      <color rgb="FF000000"/>
      <name val="Calibri"/>
      <family val="2"/>
      <scheme val="minor"/>
    </font>
    <font>
      <sz val="10"/>
      <color rgb="FF000000"/>
      <name val="Calibri"/>
      <family val="2"/>
    </font>
    <font>
      <b/>
      <sz val="10"/>
      <color rgb="FF000000"/>
      <name val="Calibri"/>
      <family val="2"/>
    </font>
    <font>
      <vertAlign val="superscript"/>
      <sz val="10"/>
      <color rgb="FF000000"/>
      <name val="Calibri"/>
      <family val="2"/>
      <scheme val="minor"/>
    </font>
    <font>
      <b/>
      <vertAlign val="superscript"/>
      <sz val="10"/>
      <color rgb="FF000000"/>
      <name val="Calibri"/>
      <family val="2"/>
      <scheme val="minor"/>
    </font>
    <font>
      <sz val="10"/>
      <color rgb="FFFFFFFF"/>
      <name val="Calibri"/>
      <family val="2"/>
      <scheme val="minor"/>
    </font>
    <font>
      <b/>
      <vertAlign val="superscript"/>
      <sz val="10"/>
      <color theme="1"/>
      <name val="Calibri"/>
      <family val="2"/>
      <scheme val="minor"/>
    </font>
    <font>
      <b/>
      <sz val="10"/>
      <color rgb="FFFFFFFF"/>
      <name val="Calibri"/>
      <family val="2"/>
      <scheme val="minor"/>
    </font>
    <font>
      <b/>
      <sz val="10"/>
      <name val="Calibri"/>
      <family val="2"/>
      <scheme val="minor"/>
    </font>
    <font>
      <sz val="10"/>
      <name val="Calibri"/>
      <family val="2"/>
      <scheme val="minor"/>
    </font>
    <font>
      <i/>
      <sz val="10"/>
      <name val="Calibri"/>
      <family val="2"/>
      <scheme val="minor"/>
    </font>
    <font>
      <b/>
      <sz val="10"/>
      <name val="Calibri"/>
      <family val="2"/>
    </font>
    <font>
      <sz val="10"/>
      <name val="Calibri"/>
      <family val="2"/>
    </font>
    <font>
      <i/>
      <sz val="10"/>
      <name val="Calibri"/>
      <family val="2"/>
    </font>
    <font>
      <i/>
      <sz val="10"/>
      <color theme="1"/>
      <name val="Calibri"/>
      <family val="2"/>
      <scheme val="minor"/>
    </font>
    <font>
      <vertAlign val="superscript"/>
      <sz val="10"/>
      <name val="Calibri"/>
      <family val="2"/>
    </font>
    <font>
      <sz val="11"/>
      <name val="Calibri"/>
      <family val="2"/>
      <scheme val="minor"/>
    </font>
    <font>
      <sz val="10"/>
      <color rgb="FFFF0000"/>
      <name val="Calibri"/>
      <family val="2"/>
      <scheme val="minor"/>
    </font>
    <font>
      <b/>
      <sz val="11"/>
      <color theme="1"/>
      <name val="Calibri"/>
      <family val="2"/>
      <scheme val="minor"/>
    </font>
    <font>
      <b/>
      <sz val="11"/>
      <name val="Calibri"/>
      <family val="2"/>
      <scheme val="minor"/>
    </font>
    <font>
      <sz val="10"/>
      <name val="Arial"/>
      <family val="2"/>
    </font>
    <font>
      <sz val="8"/>
      <name val="Calibri"/>
      <family val="2"/>
      <scheme val="minor"/>
    </font>
    <font>
      <b/>
      <vertAlign val="superscript"/>
      <sz val="10"/>
      <name val="Calibri"/>
      <family val="2"/>
      <scheme val="minor"/>
    </font>
    <font>
      <vertAlign val="superscrip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FF"/>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bottom/>
      <diagonal/>
    </border>
    <border>
      <left style="thin">
        <color rgb="FF000000"/>
      </left>
      <right/>
      <top/>
      <bottom style="thin">
        <color rgb="FF000000"/>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1" fontId="1" fillId="0" borderId="0" applyFont="0" applyFill="0" applyBorder="0" applyAlignment="0" applyProtection="0"/>
    <xf numFmtId="173" fontId="1" fillId="0" borderId="0" applyFont="0" applyFill="0" applyBorder="0" applyAlignment="0" applyProtection="0"/>
    <xf numFmtId="0" fontId="25" fillId="0" borderId="0"/>
    <xf numFmtId="0" fontId="25" fillId="0" borderId="0"/>
    <xf numFmtId="9" fontId="25" fillId="0" borderId="0" applyFont="0" applyFill="0" applyBorder="0" applyAlignment="0" applyProtection="0"/>
  </cellStyleXfs>
  <cellXfs count="584">
    <xf numFmtId="0" fontId="0" fillId="0" borderId="0" xfId="0"/>
    <xf numFmtId="0" fontId="2" fillId="2" borderId="0" xfId="0" applyFont="1" applyFill="1"/>
    <xf numFmtId="0" fontId="3" fillId="2" borderId="0" xfId="0" applyFont="1" applyFill="1"/>
    <xf numFmtId="0" fontId="3" fillId="2" borderId="2" xfId="0" applyFont="1" applyFill="1" applyBorder="1"/>
    <xf numFmtId="0" fontId="2" fillId="2" borderId="7" xfId="0" applyFont="1" applyFill="1" applyBorder="1"/>
    <xf numFmtId="0" fontId="2" fillId="2" borderId="9" xfId="0" applyFont="1" applyFill="1" applyBorder="1"/>
    <xf numFmtId="0" fontId="2" fillId="2" borderId="8" xfId="0" applyFont="1" applyFill="1" applyBorder="1"/>
    <xf numFmtId="0" fontId="2" fillId="2" borderId="5" xfId="0" applyFont="1" applyFill="1" applyBorder="1"/>
    <xf numFmtId="0" fontId="3" fillId="2" borderId="5" xfId="0" applyFont="1" applyFill="1" applyBorder="1"/>
    <xf numFmtId="0" fontId="3" fillId="2" borderId="7" xfId="0" applyFont="1" applyFill="1" applyBorder="1"/>
    <xf numFmtId="0" fontId="5" fillId="2" borderId="0" xfId="0" applyFont="1" applyFill="1" applyAlignment="1">
      <alignment vertical="center"/>
    </xf>
    <xf numFmtId="0" fontId="4" fillId="2" borderId="5" xfId="0" applyFont="1" applyFill="1" applyBorder="1" applyAlignment="1">
      <alignment vertical="center"/>
    </xf>
    <xf numFmtId="3" fontId="2" fillId="2" borderId="6" xfId="0" applyNumberFormat="1" applyFont="1" applyFill="1" applyBorder="1" applyAlignment="1">
      <alignment horizontal="right" vertical="center"/>
    </xf>
    <xf numFmtId="0" fontId="5" fillId="2" borderId="5" xfId="0" applyFont="1" applyFill="1" applyBorder="1" applyAlignment="1">
      <alignment horizontal="left" vertical="center" indent="1"/>
    </xf>
    <xf numFmtId="3" fontId="3" fillId="2" borderId="6" xfId="0" applyNumberFormat="1" applyFont="1" applyFill="1" applyBorder="1" applyAlignment="1">
      <alignment horizontal="right" vertical="center"/>
    </xf>
    <xf numFmtId="0" fontId="5" fillId="2" borderId="5" xfId="0" applyFont="1" applyFill="1" applyBorder="1" applyAlignment="1">
      <alignment horizontal="left" vertical="center" indent="2"/>
    </xf>
    <xf numFmtId="3" fontId="3" fillId="2" borderId="0" xfId="0" applyNumberFormat="1" applyFont="1" applyFill="1" applyBorder="1" applyAlignment="1">
      <alignment horizontal="right" vertical="center"/>
    </xf>
    <xf numFmtId="0" fontId="5" fillId="2" borderId="7" xfId="0" applyFont="1" applyFill="1" applyBorder="1" applyAlignment="1">
      <alignment horizontal="left" vertical="center" indent="1"/>
    </xf>
    <xf numFmtId="3" fontId="3" fillId="2" borderId="8" xfId="0" applyNumberFormat="1" applyFont="1" applyFill="1" applyBorder="1" applyAlignment="1">
      <alignment horizontal="right" vertical="center"/>
    </xf>
    <xf numFmtId="3" fontId="3" fillId="2" borderId="9" xfId="0" applyNumberFormat="1" applyFont="1" applyFill="1" applyBorder="1" applyAlignment="1">
      <alignment horizontal="right" vertical="center"/>
    </xf>
    <xf numFmtId="0" fontId="3" fillId="2" borderId="10" xfId="0" applyFont="1" applyFill="1" applyBorder="1" applyAlignment="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 xfId="0" applyFont="1" applyFill="1" applyBorder="1" applyAlignment="1">
      <alignment horizontal="center" vertical="center"/>
    </xf>
    <xf numFmtId="3" fontId="2" fillId="2" borderId="13" xfId="0" applyNumberFormat="1" applyFont="1" applyFill="1" applyBorder="1" applyAlignment="1">
      <alignment horizontal="right" vertical="center"/>
    </xf>
    <xf numFmtId="3" fontId="3" fillId="2" borderId="13" xfId="0" applyNumberFormat="1" applyFont="1" applyFill="1" applyBorder="1" applyAlignment="1">
      <alignment horizontal="right" vertical="center"/>
    </xf>
    <xf numFmtId="3" fontId="3" fillId="2" borderId="14" xfId="0" applyNumberFormat="1" applyFont="1" applyFill="1" applyBorder="1" applyAlignment="1">
      <alignment horizontal="right" vertical="center"/>
    </xf>
    <xf numFmtId="3" fontId="2" fillId="2" borderId="0" xfId="0" applyNumberFormat="1" applyFont="1" applyFill="1" applyBorder="1" applyAlignment="1">
      <alignment horizontal="righ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6" fillId="2" borderId="10"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5" xfId="0" applyFont="1" applyFill="1" applyBorder="1" applyAlignment="1">
      <alignment vertical="center" wrapText="1"/>
    </xf>
    <xf numFmtId="3" fontId="7" fillId="2" borderId="13" xfId="0" applyNumberFormat="1" applyFont="1" applyFill="1" applyBorder="1" applyAlignment="1">
      <alignment horizontal="right" vertical="center" wrapText="1"/>
    </xf>
    <xf numFmtId="3" fontId="7" fillId="2" borderId="0" xfId="0" applyNumberFormat="1" applyFont="1" applyFill="1" applyAlignment="1">
      <alignment horizontal="right" vertical="center" wrapText="1"/>
    </xf>
    <xf numFmtId="3" fontId="7" fillId="2" borderId="6" xfId="0" applyNumberFormat="1" applyFont="1" applyFill="1" applyBorder="1" applyAlignment="1">
      <alignment horizontal="right" vertical="center" wrapText="1"/>
    </xf>
    <xf numFmtId="0" fontId="6" fillId="2" borderId="5" xfId="0" applyFont="1" applyFill="1" applyBorder="1" applyAlignment="1">
      <alignment horizontal="right" vertical="center" wrapText="1"/>
    </xf>
    <xf numFmtId="166" fontId="6" fillId="2" borderId="13" xfId="2" applyNumberFormat="1" applyFont="1" applyFill="1" applyBorder="1" applyAlignment="1">
      <alignment horizontal="right" vertical="center" wrapText="1"/>
    </xf>
    <xf numFmtId="166" fontId="6" fillId="2" borderId="0" xfId="2" applyNumberFormat="1" applyFont="1" applyFill="1" applyAlignment="1">
      <alignment horizontal="right" vertical="center" wrapText="1"/>
    </xf>
    <xf numFmtId="166" fontId="6" fillId="2" borderId="6" xfId="2" applyNumberFormat="1" applyFont="1" applyFill="1" applyBorder="1" applyAlignment="1">
      <alignment horizontal="right" vertical="center" wrapText="1"/>
    </xf>
    <xf numFmtId="0" fontId="6" fillId="2" borderId="10" xfId="0" quotePrefix="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3" fontId="6" fillId="2" borderId="11" xfId="0" applyNumberFormat="1" applyFont="1" applyFill="1" applyBorder="1" applyAlignment="1">
      <alignment horizontal="right" vertical="center" wrapText="1"/>
    </xf>
    <xf numFmtId="3" fontId="6" fillId="2" borderId="12" xfId="0" applyNumberFormat="1" applyFont="1" applyFill="1" applyBorder="1" applyAlignment="1">
      <alignment horizontal="right" vertical="center" wrapText="1"/>
    </xf>
    <xf numFmtId="0" fontId="7" fillId="2" borderId="2" xfId="0" applyFont="1" applyFill="1" applyBorder="1" applyAlignment="1">
      <alignment vertical="center" wrapText="1"/>
    </xf>
    <xf numFmtId="0" fontId="6" fillId="2" borderId="7" xfId="0" applyFont="1" applyFill="1" applyBorder="1" applyAlignment="1">
      <alignment horizontal="right" vertical="center" wrapText="1"/>
    </xf>
    <xf numFmtId="166" fontId="6" fillId="2" borderId="14" xfId="2" applyNumberFormat="1" applyFont="1" applyFill="1" applyBorder="1" applyAlignment="1">
      <alignment horizontal="right" vertical="center" wrapText="1"/>
    </xf>
    <xf numFmtId="166" fontId="6" fillId="2" borderId="9" xfId="2" applyNumberFormat="1" applyFont="1" applyFill="1" applyBorder="1" applyAlignment="1">
      <alignment horizontal="right" vertical="center" wrapText="1"/>
    </xf>
    <xf numFmtId="3" fontId="3" fillId="2" borderId="0" xfId="0" applyNumberFormat="1" applyFont="1" applyFill="1"/>
    <xf numFmtId="3" fontId="6" fillId="2" borderId="0" xfId="0" applyNumberFormat="1" applyFont="1" applyFill="1" applyAlignment="1">
      <alignment horizontal="right" vertical="center" wrapText="1"/>
    </xf>
    <xf numFmtId="0" fontId="5" fillId="2" borderId="0" xfId="0" applyFont="1" applyFill="1" applyAlignment="1">
      <alignment horizontal="justify" vertical="center"/>
    </xf>
    <xf numFmtId="0" fontId="2" fillId="2" borderId="0" xfId="0" applyFont="1" applyFill="1" applyAlignment="1">
      <alignment horizontal="justify" vertical="center"/>
    </xf>
    <xf numFmtId="0" fontId="4" fillId="2" borderId="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166" fontId="5" fillId="2" borderId="0" xfId="0" applyNumberFormat="1" applyFont="1" applyFill="1" applyBorder="1" applyAlignment="1">
      <alignment horizontal="center" vertical="center" wrapText="1"/>
    </xf>
    <xf numFmtId="166" fontId="3" fillId="2" borderId="0" xfId="0" applyNumberFormat="1" applyFont="1" applyFill="1" applyBorder="1" applyAlignment="1">
      <alignment horizontal="center" vertical="center" wrapText="1"/>
    </xf>
    <xf numFmtId="0" fontId="4" fillId="2" borderId="2" xfId="0" applyFont="1" applyFill="1" applyBorder="1" applyAlignment="1">
      <alignment vertical="center"/>
    </xf>
    <xf numFmtId="0" fontId="5"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3" xfId="0" applyFont="1" applyFill="1" applyBorder="1" applyAlignment="1">
      <alignment vertical="center" wrapText="1"/>
    </xf>
    <xf numFmtId="0" fontId="3" fillId="2" borderId="4" xfId="0" applyFont="1" applyFill="1" applyBorder="1" applyAlignment="1">
      <alignment vertical="center"/>
    </xf>
    <xf numFmtId="166" fontId="5" fillId="2" borderId="6"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5" fillId="2" borderId="2" xfId="0" applyFont="1" applyFill="1" applyBorder="1" applyAlignment="1">
      <alignment horizontal="center" vertical="center"/>
    </xf>
    <xf numFmtId="0" fontId="3" fillId="2" borderId="4" xfId="0" applyFont="1" applyFill="1" applyBorder="1" applyAlignment="1">
      <alignment horizontal="center" vertical="center"/>
    </xf>
    <xf numFmtId="166" fontId="5" fillId="2" borderId="5" xfId="0" applyNumberFormat="1" applyFont="1" applyFill="1" applyBorder="1" applyAlignment="1">
      <alignment horizontal="center" vertical="center" wrapText="1"/>
    </xf>
    <xf numFmtId="166" fontId="3" fillId="2" borderId="6"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0" xfId="0" applyFont="1" applyFill="1" applyAlignment="1">
      <alignment vertical="center"/>
    </xf>
    <xf numFmtId="0" fontId="3" fillId="2" borderId="0" xfId="0" applyFont="1" applyFill="1" applyAlignment="1">
      <alignment vertical="center"/>
    </xf>
    <xf numFmtId="167" fontId="2" fillId="2" borderId="6" xfId="1" applyNumberFormat="1" applyFont="1" applyFill="1" applyBorder="1" applyAlignment="1">
      <alignment vertical="center"/>
    </xf>
    <xf numFmtId="0" fontId="5" fillId="2" borderId="5" xfId="0" applyFont="1" applyFill="1" applyBorder="1" applyAlignment="1">
      <alignment vertical="center"/>
    </xf>
    <xf numFmtId="167" fontId="3" fillId="2" borderId="6" xfId="1" applyNumberFormat="1" applyFont="1" applyFill="1" applyBorder="1" applyAlignment="1">
      <alignment vertical="center"/>
    </xf>
    <xf numFmtId="0" fontId="5" fillId="2" borderId="7" xfId="0" applyFont="1" applyFill="1" applyBorder="1" applyAlignment="1">
      <alignment vertical="center"/>
    </xf>
    <xf numFmtId="167" fontId="3" fillId="2" borderId="9" xfId="1" applyNumberFormat="1" applyFont="1" applyFill="1" applyBorder="1" applyAlignment="1">
      <alignment vertical="center"/>
    </xf>
    <xf numFmtId="0" fontId="4" fillId="2" borderId="12" xfId="0" applyFont="1" applyFill="1" applyBorder="1" applyAlignment="1">
      <alignment horizontal="center" vertical="center"/>
    </xf>
    <xf numFmtId="167" fontId="2" fillId="2" borderId="13" xfId="1" applyNumberFormat="1" applyFont="1" applyFill="1" applyBorder="1" applyAlignment="1">
      <alignment vertical="center"/>
    </xf>
    <xf numFmtId="167" fontId="3" fillId="2" borderId="13" xfId="1" applyNumberFormat="1" applyFont="1" applyFill="1" applyBorder="1" applyAlignment="1">
      <alignment vertical="center"/>
    </xf>
    <xf numFmtId="167" fontId="3" fillId="2" borderId="14" xfId="1" applyNumberFormat="1" applyFont="1" applyFill="1" applyBorder="1" applyAlignment="1">
      <alignment vertical="center"/>
    </xf>
    <xf numFmtId="167" fontId="2" fillId="2" borderId="0" xfId="1" applyNumberFormat="1" applyFont="1" applyFill="1" applyBorder="1" applyAlignment="1">
      <alignment vertical="center"/>
    </xf>
    <xf numFmtId="167" fontId="3" fillId="2" borderId="0" xfId="1" applyNumberFormat="1" applyFont="1" applyFill="1" applyBorder="1" applyAlignment="1">
      <alignment vertical="center"/>
    </xf>
    <xf numFmtId="167" fontId="3" fillId="2" borderId="8" xfId="1" applyNumberFormat="1" applyFont="1" applyFill="1" applyBorder="1" applyAlignment="1">
      <alignment vertical="center"/>
    </xf>
    <xf numFmtId="0" fontId="3" fillId="2" borderId="0" xfId="0" applyFont="1" applyFill="1" applyBorder="1" applyAlignment="1">
      <alignment horizontal="left" vertical="center"/>
    </xf>
    <xf numFmtId="1" fontId="3" fillId="2" borderId="0" xfId="0" applyNumberFormat="1" applyFont="1" applyFill="1"/>
    <xf numFmtId="0" fontId="4" fillId="2" borderId="5" xfId="0" applyFont="1" applyFill="1" applyBorder="1" applyAlignment="1">
      <alignment vertical="center" wrapText="1"/>
    </xf>
    <xf numFmtId="166" fontId="3" fillId="2" borderId="0" xfId="2" applyNumberFormat="1" applyFont="1" applyFill="1" applyBorder="1" applyAlignment="1">
      <alignment horizontal="right" vertical="center" wrapText="1"/>
    </xf>
    <xf numFmtId="0" fontId="5" fillId="2" borderId="5" xfId="0" applyFont="1" applyFill="1" applyBorder="1" applyAlignment="1">
      <alignment vertical="center" wrapText="1"/>
    </xf>
    <xf numFmtId="166" fontId="3" fillId="2" borderId="13" xfId="2" applyNumberFormat="1" applyFont="1" applyFill="1" applyBorder="1" applyAlignment="1">
      <alignment horizontal="right" vertical="center" wrapText="1"/>
    </xf>
    <xf numFmtId="166" fontId="3" fillId="2" borderId="6" xfId="2" applyNumberFormat="1" applyFont="1" applyFill="1" applyBorder="1" applyAlignment="1">
      <alignment horizontal="right" vertical="center" wrapText="1"/>
    </xf>
    <xf numFmtId="0" fontId="3" fillId="2" borderId="10"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0" xfId="0" applyFont="1" applyFill="1" applyAlignment="1">
      <alignment horizontal="left" vertical="center"/>
    </xf>
    <xf numFmtId="0" fontId="3" fillId="2" borderId="0" xfId="0" applyFont="1" applyFill="1" applyAlignment="1">
      <alignment horizontal="left"/>
    </xf>
    <xf numFmtId="0" fontId="5" fillId="2" borderId="10" xfId="0" applyFont="1" applyFill="1" applyBorder="1" applyAlignment="1">
      <alignment vertical="center"/>
    </xf>
    <xf numFmtId="167" fontId="3" fillId="2" borderId="0" xfId="0" applyNumberFormat="1" applyFont="1" applyFill="1"/>
    <xf numFmtId="0" fontId="5" fillId="2" borderId="0" xfId="0" applyFont="1" applyFill="1" applyAlignment="1">
      <alignment vertical="center"/>
    </xf>
    <xf numFmtId="0" fontId="4" fillId="2" borderId="0" xfId="0" applyFont="1" applyFill="1" applyBorder="1" applyAlignment="1">
      <alignment horizontal="center" vertical="center" wrapText="1"/>
    </xf>
    <xf numFmtId="0" fontId="5" fillId="2" borderId="2" xfId="0" applyFont="1" applyFill="1" applyBorder="1" applyAlignment="1">
      <alignment vertical="center"/>
    </xf>
    <xf numFmtId="3" fontId="5" fillId="2" borderId="8" xfId="0" applyNumberFormat="1" applyFont="1" applyFill="1" applyBorder="1" applyAlignment="1">
      <alignment horizontal="right" vertical="center" wrapText="1"/>
    </xf>
    <xf numFmtId="3" fontId="5" fillId="2" borderId="9" xfId="0" applyNumberFormat="1" applyFont="1" applyFill="1" applyBorder="1" applyAlignment="1">
      <alignment horizontal="right" vertical="center" wrapText="1"/>
    </xf>
    <xf numFmtId="168" fontId="4" fillId="2" borderId="0" xfId="0" applyNumberFormat="1" applyFont="1" applyFill="1" applyBorder="1" applyAlignment="1">
      <alignment horizontal="center" vertical="center" wrapText="1"/>
    </xf>
    <xf numFmtId="168" fontId="4" fillId="2" borderId="6" xfId="0" applyNumberFormat="1" applyFont="1" applyFill="1" applyBorder="1" applyAlignment="1">
      <alignment horizontal="center" vertical="center" wrapText="1"/>
    </xf>
    <xf numFmtId="3" fontId="5" fillId="2" borderId="6" xfId="0" applyNumberFormat="1" applyFont="1" applyFill="1" applyBorder="1" applyAlignment="1">
      <alignment horizontal="right" vertical="center"/>
    </xf>
    <xf numFmtId="0" fontId="10" fillId="2" borderId="10" xfId="0" applyFont="1" applyFill="1" applyBorder="1" applyAlignment="1">
      <alignment vertical="center"/>
    </xf>
    <xf numFmtId="0" fontId="4" fillId="2" borderId="10" xfId="0" applyFont="1" applyFill="1" applyBorder="1" applyAlignment="1">
      <alignment vertical="center"/>
    </xf>
    <xf numFmtId="3" fontId="4" fillId="2" borderId="12"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4" fillId="2" borderId="7" xfId="0" applyFont="1" applyFill="1" applyBorder="1" applyAlignment="1">
      <alignment vertical="center"/>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0" borderId="0" xfId="0" applyFont="1"/>
    <xf numFmtId="0" fontId="3" fillId="2" borderId="13" xfId="0" applyFont="1" applyFill="1" applyBorder="1"/>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vertical="center"/>
    </xf>
    <xf numFmtId="0" fontId="5" fillId="2" borderId="6" xfId="0" applyFont="1" applyFill="1" applyBorder="1" applyAlignment="1">
      <alignment vertical="center"/>
    </xf>
    <xf numFmtId="0" fontId="5" fillId="2" borderId="9" xfId="0" applyFont="1" applyFill="1" applyBorder="1" applyAlignment="1">
      <alignment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xf numFmtId="0" fontId="5" fillId="5" borderId="0" xfId="0" applyFont="1" applyFill="1" applyAlignment="1">
      <alignment vertical="center"/>
    </xf>
    <xf numFmtId="0" fontId="3" fillId="5" borderId="13" xfId="0" applyFont="1" applyFill="1" applyBorder="1" applyAlignment="1">
      <alignment horizontal="center" vertical="center"/>
    </xf>
    <xf numFmtId="0" fontId="3" fillId="5" borderId="13" xfId="0" applyFont="1" applyFill="1" applyBorder="1"/>
    <xf numFmtId="0" fontId="5" fillId="5" borderId="0" xfId="0" applyFont="1" applyFill="1" applyBorder="1" applyAlignment="1">
      <alignment vertical="center"/>
    </xf>
    <xf numFmtId="0" fontId="5" fillId="5" borderId="4" xfId="0" applyFont="1" applyFill="1" applyBorder="1" applyAlignment="1">
      <alignment vertical="center"/>
    </xf>
    <xf numFmtId="0" fontId="3" fillId="5" borderId="15" xfId="0" applyFont="1" applyFill="1" applyBorder="1" applyAlignment="1">
      <alignment horizontal="center" vertical="center"/>
    </xf>
    <xf numFmtId="0" fontId="3" fillId="5" borderId="15" xfId="0" applyFont="1" applyFill="1" applyBorder="1"/>
    <xf numFmtId="0" fontId="5" fillId="5" borderId="6" xfId="0" applyFont="1" applyFill="1" applyBorder="1" applyAlignment="1">
      <alignment vertical="center"/>
    </xf>
    <xf numFmtId="0" fontId="2" fillId="2" borderId="10" xfId="0" applyFont="1" applyFill="1" applyBorder="1"/>
    <xf numFmtId="0" fontId="13" fillId="2" borderId="5" xfId="0" applyFont="1" applyFill="1" applyBorder="1" applyAlignment="1">
      <alignment vertical="center"/>
    </xf>
    <xf numFmtId="0" fontId="14" fillId="2" borderId="5" xfId="0" applyFont="1" applyFill="1" applyBorder="1" applyAlignment="1">
      <alignment vertical="center"/>
    </xf>
    <xf numFmtId="0" fontId="13" fillId="2" borderId="7" xfId="0" applyFont="1" applyFill="1" applyBorder="1" applyAlignment="1">
      <alignment vertical="center"/>
    </xf>
    <xf numFmtId="0" fontId="13" fillId="2" borderId="9" xfId="0" applyFont="1" applyFill="1" applyBorder="1" applyAlignment="1">
      <alignment horizontal="center" vertical="center" wrapText="1"/>
    </xf>
    <xf numFmtId="0" fontId="13" fillId="2" borderId="10" xfId="0" applyFont="1" applyFill="1" applyBorder="1" applyAlignment="1">
      <alignment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0" xfId="0" applyNumberFormat="1" applyFont="1" applyFill="1" applyBorder="1" applyAlignment="1">
      <alignment horizontal="center" vertical="center"/>
    </xf>
    <xf numFmtId="165" fontId="13" fillId="2" borderId="0" xfId="0" applyNumberFormat="1" applyFont="1" applyFill="1" applyBorder="1" applyAlignment="1">
      <alignment horizontal="center" vertical="center" wrapText="1"/>
    </xf>
    <xf numFmtId="165" fontId="13" fillId="2" borderId="6" xfId="0" applyNumberFormat="1" applyFont="1" applyFill="1" applyBorder="1" applyAlignment="1">
      <alignment horizontal="center" vertical="center" wrapText="1"/>
    </xf>
    <xf numFmtId="165" fontId="14" fillId="2" borderId="0" xfId="0" applyNumberFormat="1" applyFont="1" applyFill="1" applyBorder="1" applyAlignment="1">
      <alignment horizontal="center" vertical="center"/>
    </xf>
    <xf numFmtId="165" fontId="14" fillId="2" borderId="0" xfId="0" applyNumberFormat="1" applyFont="1" applyFill="1" applyBorder="1" applyAlignment="1">
      <alignment horizontal="center" vertical="center" wrapText="1"/>
    </xf>
    <xf numFmtId="165" fontId="14" fillId="2" borderId="6" xfId="0" applyNumberFormat="1" applyFont="1" applyFill="1" applyBorder="1" applyAlignment="1">
      <alignment horizontal="center" vertical="center" wrapText="1"/>
    </xf>
    <xf numFmtId="165" fontId="13" fillId="2" borderId="8" xfId="0" applyNumberFormat="1" applyFont="1" applyFill="1" applyBorder="1" applyAlignment="1">
      <alignment horizontal="center" vertical="center"/>
    </xf>
    <xf numFmtId="165" fontId="13" fillId="2" borderId="8" xfId="0" applyNumberFormat="1" applyFont="1" applyFill="1" applyBorder="1" applyAlignment="1">
      <alignment horizontal="center" vertical="center" wrapText="1"/>
    </xf>
    <xf numFmtId="165" fontId="13" fillId="2" borderId="9" xfId="0" applyNumberFormat="1" applyFont="1" applyFill="1" applyBorder="1" applyAlignment="1">
      <alignment horizontal="center" vertical="center" wrapText="1"/>
    </xf>
    <xf numFmtId="0" fontId="13" fillId="2" borderId="0" xfId="0" applyFont="1" applyFill="1" applyAlignment="1">
      <alignment horizontal="left" vertical="center"/>
    </xf>
    <xf numFmtId="0" fontId="14" fillId="2" borderId="0" xfId="0" applyFont="1" applyFill="1"/>
    <xf numFmtId="0" fontId="14" fillId="2" borderId="0" xfId="0" applyFont="1" applyFill="1" applyAlignment="1">
      <alignment horizontal="left"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xf>
    <xf numFmtId="0" fontId="14" fillId="2" borderId="0" xfId="0" applyFont="1" applyFill="1" applyAlignment="1">
      <alignment horizontal="center" vertical="center"/>
    </xf>
    <xf numFmtId="0" fontId="13" fillId="2" borderId="5" xfId="0" applyFont="1" applyFill="1" applyBorder="1" applyAlignment="1">
      <alignment horizontal="justify" vertical="center" wrapText="1"/>
    </xf>
    <xf numFmtId="0" fontId="13" fillId="2" borderId="13" xfId="0" quotePrefix="1" applyFont="1" applyFill="1" applyBorder="1" applyAlignment="1">
      <alignment horizontal="center" vertical="center" wrapText="1"/>
    </xf>
    <xf numFmtId="0" fontId="13" fillId="2" borderId="7" xfId="0" applyFont="1" applyFill="1" applyBorder="1" applyAlignment="1">
      <alignment horizontal="justify" vertical="center"/>
    </xf>
    <xf numFmtId="0" fontId="13" fillId="2" borderId="14"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left" vertical="center" wrapText="1"/>
    </xf>
    <xf numFmtId="167" fontId="13" fillId="2" borderId="13" xfId="4" applyNumberFormat="1" applyFont="1" applyFill="1" applyBorder="1"/>
    <xf numFmtId="3" fontId="13" fillId="2" borderId="13" xfId="4" applyNumberFormat="1" applyFont="1" applyFill="1" applyBorder="1"/>
    <xf numFmtId="168" fontId="13" fillId="2" borderId="5" xfId="0" applyNumberFormat="1" applyFont="1" applyFill="1" applyBorder="1" applyAlignment="1">
      <alignment horizontal="center"/>
    </xf>
    <xf numFmtId="168" fontId="13" fillId="2" borderId="15" xfId="0" applyNumberFormat="1" applyFont="1" applyFill="1" applyBorder="1" applyAlignment="1">
      <alignment horizontal="center"/>
    </xf>
    <xf numFmtId="168" fontId="13" fillId="2" borderId="0" xfId="0" applyNumberFormat="1" applyFont="1" applyFill="1" applyAlignment="1">
      <alignment horizontal="center"/>
    </xf>
    <xf numFmtId="166" fontId="14" fillId="2" borderId="0" xfId="2" applyNumberFormat="1" applyFont="1" applyFill="1"/>
    <xf numFmtId="0" fontId="14" fillId="2" borderId="5" xfId="0" applyFont="1" applyFill="1" applyBorder="1" applyAlignment="1">
      <alignment horizontal="left" vertical="center" wrapText="1"/>
    </xf>
    <xf numFmtId="167" fontId="14" fillId="2" borderId="13" xfId="4" applyNumberFormat="1" applyFont="1" applyFill="1" applyBorder="1"/>
    <xf numFmtId="3" fontId="14" fillId="2" borderId="13" xfId="4" applyNumberFormat="1" applyFont="1" applyFill="1" applyBorder="1"/>
    <xf numFmtId="168" fontId="14" fillId="2" borderId="5" xfId="0" applyNumberFormat="1" applyFont="1" applyFill="1" applyBorder="1" applyAlignment="1">
      <alignment horizontal="center"/>
    </xf>
    <xf numFmtId="168" fontId="14" fillId="2" borderId="13" xfId="0" applyNumberFormat="1" applyFont="1" applyFill="1" applyBorder="1" applyAlignment="1">
      <alignment horizontal="center"/>
    </xf>
    <xf numFmtId="168" fontId="14" fillId="2" borderId="0" xfId="0" applyNumberFormat="1" applyFont="1" applyFill="1" applyAlignment="1">
      <alignment horizontal="center"/>
    </xf>
    <xf numFmtId="0" fontId="15" fillId="2" borderId="5" xfId="0" applyFont="1" applyFill="1" applyBorder="1" applyAlignment="1">
      <alignment horizontal="left" vertical="center" wrapText="1"/>
    </xf>
    <xf numFmtId="168" fontId="13" fillId="2" borderId="13" xfId="0" applyNumberFormat="1" applyFont="1" applyFill="1" applyBorder="1" applyAlignment="1">
      <alignment horizontal="center"/>
    </xf>
    <xf numFmtId="167" fontId="13" fillId="2" borderId="7" xfId="4" applyNumberFormat="1" applyFont="1" applyFill="1" applyBorder="1" applyAlignment="1">
      <alignment horizontal="left" wrapText="1"/>
    </xf>
    <xf numFmtId="167" fontId="13" fillId="2" borderId="14" xfId="4" applyNumberFormat="1" applyFont="1" applyFill="1" applyBorder="1"/>
    <xf numFmtId="3" fontId="13" fillId="2" borderId="14" xfId="4" applyNumberFormat="1" applyFont="1" applyFill="1" applyBorder="1"/>
    <xf numFmtId="168" fontId="13" fillId="2" borderId="7" xfId="0" applyNumberFormat="1" applyFont="1" applyFill="1" applyBorder="1" applyAlignment="1">
      <alignment horizontal="center"/>
    </xf>
    <xf numFmtId="168" fontId="13" fillId="2" borderId="14" xfId="0" applyNumberFormat="1" applyFont="1" applyFill="1" applyBorder="1" applyAlignment="1">
      <alignment horizontal="center"/>
    </xf>
    <xf numFmtId="0" fontId="14" fillId="2" borderId="0" xfId="0" applyFont="1" applyFill="1" applyAlignment="1">
      <alignment horizontal="left" vertical="center" wrapText="1"/>
    </xf>
    <xf numFmtId="3" fontId="14" fillId="2" borderId="0" xfId="0" applyNumberFormat="1" applyFont="1" applyFill="1"/>
    <xf numFmtId="167" fontId="14" fillId="2" borderId="0" xfId="3" applyNumberFormat="1" applyFont="1" applyFill="1"/>
    <xf numFmtId="0" fontId="16" fillId="2" borderId="0" xfId="0" applyFont="1" applyFill="1" applyAlignment="1">
      <alignment horizontal="left" vertical="center"/>
    </xf>
    <xf numFmtId="0" fontId="17" fillId="2" borderId="0" xfId="0" applyFont="1" applyFill="1"/>
    <xf numFmtId="0" fontId="17" fillId="2" borderId="0" xfId="0" applyFont="1" applyFill="1" applyAlignment="1">
      <alignment horizontal="left" vertical="center"/>
    </xf>
    <xf numFmtId="0" fontId="16" fillId="2" borderId="0" xfId="0" applyFont="1" applyFill="1" applyAlignment="1">
      <alignment horizontal="center" vertical="center"/>
    </xf>
    <xf numFmtId="0" fontId="16" fillId="2" borderId="2" xfId="0" applyFont="1" applyFill="1" applyBorder="1" applyAlignment="1">
      <alignment vertical="center"/>
    </xf>
    <xf numFmtId="0" fontId="4" fillId="4" borderId="1" xfId="0" applyFont="1" applyFill="1" applyBorder="1" applyAlignment="1">
      <alignment horizontal="center" vertical="center" wrapText="1"/>
    </xf>
    <xf numFmtId="3" fontId="2" fillId="2" borderId="15" xfId="0" applyNumberFormat="1" applyFont="1" applyFill="1" applyBorder="1" applyAlignment="1">
      <alignment horizontal="right"/>
    </xf>
    <xf numFmtId="3" fontId="13" fillId="2" borderId="2" xfId="0" applyNumberFormat="1" applyFont="1" applyFill="1" applyBorder="1" applyAlignment="1">
      <alignment horizontal="right"/>
    </xf>
    <xf numFmtId="165" fontId="16" fillId="2" borderId="15" xfId="0" applyNumberFormat="1" applyFont="1" applyFill="1" applyBorder="1" applyAlignment="1">
      <alignment horizontal="center" vertical="center"/>
    </xf>
    <xf numFmtId="169" fontId="3" fillId="2" borderId="0" xfId="0" applyNumberFormat="1" applyFont="1" applyFill="1"/>
    <xf numFmtId="0" fontId="17" fillId="2" borderId="5" xfId="0" applyFont="1" applyFill="1" applyBorder="1" applyAlignment="1">
      <alignment vertical="center"/>
    </xf>
    <xf numFmtId="3" fontId="3" fillId="2" borderId="13" xfId="0" applyNumberFormat="1" applyFont="1" applyFill="1" applyBorder="1" applyAlignment="1">
      <alignment horizontal="right"/>
    </xf>
    <xf numFmtId="3" fontId="14" fillId="2" borderId="5" xfId="0" applyNumberFormat="1" applyFont="1" applyFill="1" applyBorder="1" applyAlignment="1">
      <alignment horizontal="right"/>
    </xf>
    <xf numFmtId="165" fontId="17" fillId="2" borderId="13" xfId="0" applyNumberFormat="1" applyFont="1" applyFill="1" applyBorder="1" applyAlignment="1">
      <alignment horizontal="center" vertical="center"/>
    </xf>
    <xf numFmtId="0" fontId="18" fillId="2" borderId="5" xfId="0" applyFont="1" applyFill="1" applyBorder="1" applyAlignment="1">
      <alignment vertical="center"/>
    </xf>
    <xf numFmtId="3" fontId="19" fillId="2" borderId="13" xfId="0" applyNumberFormat="1" applyFont="1" applyFill="1" applyBorder="1" applyAlignment="1">
      <alignment horizontal="right"/>
    </xf>
    <xf numFmtId="3" fontId="15" fillId="2" borderId="5" xfId="0" applyNumberFormat="1" applyFont="1" applyFill="1" applyBorder="1" applyAlignment="1">
      <alignment horizontal="right"/>
    </xf>
    <xf numFmtId="165" fontId="18" fillId="2" borderId="13" xfId="0" applyNumberFormat="1" applyFont="1" applyFill="1" applyBorder="1" applyAlignment="1">
      <alignment horizontal="center" vertical="center"/>
    </xf>
    <xf numFmtId="0" fontId="17" fillId="2" borderId="7" xfId="0" applyFont="1" applyFill="1" applyBorder="1" applyAlignment="1">
      <alignment vertical="center"/>
    </xf>
    <xf numFmtId="3" fontId="3" fillId="2" borderId="14" xfId="0" applyNumberFormat="1" applyFont="1" applyFill="1" applyBorder="1" applyAlignment="1">
      <alignment horizontal="right"/>
    </xf>
    <xf numFmtId="3" fontId="14" fillId="2" borderId="7" xfId="0" applyNumberFormat="1" applyFont="1" applyFill="1" applyBorder="1" applyAlignment="1">
      <alignment horizontal="right"/>
    </xf>
    <xf numFmtId="165" fontId="17" fillId="2" borderId="14" xfId="0" applyNumberFormat="1" applyFont="1" applyFill="1" applyBorder="1" applyAlignment="1">
      <alignment horizontal="center" vertical="center"/>
    </xf>
    <xf numFmtId="0" fontId="17" fillId="2" borderId="0" xfId="0" applyFont="1" applyFill="1" applyAlignment="1">
      <alignment vertical="center"/>
    </xf>
    <xf numFmtId="0" fontId="13" fillId="2" borderId="0" xfId="0" applyFont="1" applyFill="1" applyAlignment="1">
      <alignment horizontal="left" vertical="center" wrapText="1"/>
    </xf>
    <xf numFmtId="0" fontId="13" fillId="2" borderId="0" xfId="0" applyFont="1" applyFill="1" applyAlignment="1">
      <alignment vertical="center" wrapText="1"/>
    </xf>
    <xf numFmtId="0" fontId="14" fillId="2" borderId="0" xfId="0" applyFont="1" applyFill="1" applyAlignment="1">
      <alignment horizontal="center" vertical="center" wrapText="1"/>
    </xf>
    <xf numFmtId="0" fontId="14" fillId="2" borderId="0" xfId="0" applyFont="1" applyFill="1" applyAlignment="1">
      <alignment horizontal="left" vertical="center" wrapText="1"/>
    </xf>
    <xf numFmtId="0" fontId="14" fillId="2" borderId="0" xfId="0" applyFont="1" applyFill="1" applyAlignment="1">
      <alignment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4" fillId="2" borderId="13" xfId="0" quotePrefix="1" applyFont="1" applyFill="1" applyBorder="1" applyAlignment="1">
      <alignment horizontal="center"/>
    </xf>
    <xf numFmtId="3" fontId="14" fillId="2" borderId="13" xfId="0" applyNumberFormat="1" applyFont="1" applyFill="1" applyBorder="1" applyAlignment="1">
      <alignment horizontal="right" vertical="center" wrapText="1"/>
    </xf>
    <xf numFmtId="168" fontId="14" fillId="2" borderId="13" xfId="0" applyNumberFormat="1" applyFont="1" applyFill="1" applyBorder="1" applyAlignment="1">
      <alignment horizontal="center" vertical="center" wrapText="1"/>
    </xf>
    <xf numFmtId="168" fontId="14" fillId="2" borderId="0" xfId="0" applyNumberFormat="1" applyFont="1" applyFill="1" applyAlignment="1">
      <alignment horizontal="center" vertical="center" wrapText="1"/>
    </xf>
    <xf numFmtId="165" fontId="14" fillId="2" borderId="0" xfId="0" applyNumberFormat="1" applyFont="1" applyFill="1"/>
    <xf numFmtId="168" fontId="14" fillId="2" borderId="0" xfId="0" applyNumberFormat="1" applyFont="1" applyFill="1"/>
    <xf numFmtId="0" fontId="13" fillId="2" borderId="13" xfId="0" quotePrefix="1" applyFont="1" applyFill="1" applyBorder="1" applyAlignment="1">
      <alignment horizontal="center"/>
    </xf>
    <xf numFmtId="3" fontId="13" fillId="2" borderId="13" xfId="0" applyNumberFormat="1" applyFont="1" applyFill="1" applyBorder="1" applyAlignment="1">
      <alignment horizontal="right" vertical="center" wrapText="1"/>
    </xf>
    <xf numFmtId="168" fontId="13" fillId="2" borderId="13" xfId="0" applyNumberFormat="1" applyFont="1" applyFill="1" applyBorder="1" applyAlignment="1">
      <alignment horizontal="center" vertical="center" wrapText="1"/>
    </xf>
    <xf numFmtId="168" fontId="13" fillId="2" borderId="0" xfId="0" applyNumberFormat="1" applyFont="1" applyFill="1" applyAlignment="1">
      <alignment horizontal="center" vertical="center" wrapText="1"/>
    </xf>
    <xf numFmtId="0" fontId="13" fillId="2" borderId="14" xfId="0" quotePrefix="1" applyFont="1" applyFill="1" applyBorder="1" applyAlignment="1">
      <alignment horizontal="center"/>
    </xf>
    <xf numFmtId="0" fontId="13" fillId="2" borderId="7" xfId="0" applyFont="1" applyFill="1" applyBorder="1" applyAlignment="1">
      <alignment horizontal="left" vertical="center" wrapText="1"/>
    </xf>
    <xf numFmtId="3" fontId="13" fillId="2" borderId="14" xfId="0" applyNumberFormat="1" applyFont="1" applyFill="1" applyBorder="1" applyAlignment="1">
      <alignment horizontal="right" vertical="center" wrapText="1"/>
    </xf>
    <xf numFmtId="168" fontId="13" fillId="2" borderId="14" xfId="0" applyNumberFormat="1" applyFont="1" applyFill="1" applyBorder="1" applyAlignment="1">
      <alignment horizontal="center" vertical="center" wrapText="1"/>
    </xf>
    <xf numFmtId="3" fontId="4" fillId="2" borderId="1"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0" fontId="13" fillId="2" borderId="1" xfId="0" applyFont="1" applyFill="1" applyBorder="1" applyAlignment="1">
      <alignment horizontal="center" wrapText="1"/>
    </xf>
    <xf numFmtId="0" fontId="2" fillId="2" borderId="15" xfId="0" applyFont="1" applyFill="1" applyBorder="1" applyAlignment="1">
      <alignment horizontal="center"/>
    </xf>
    <xf numFmtId="0" fontId="2" fillId="2" borderId="14" xfId="0" applyFont="1" applyFill="1" applyBorder="1" applyAlignment="1">
      <alignment horizontal="center"/>
    </xf>
    <xf numFmtId="0" fontId="3" fillId="2" borderId="15" xfId="0" applyFont="1" applyFill="1" applyBorder="1" applyAlignment="1">
      <alignment horizontal="center"/>
    </xf>
    <xf numFmtId="3" fontId="0" fillId="2" borderId="15" xfId="4" applyNumberFormat="1" applyFont="1" applyFill="1" applyBorder="1"/>
    <xf numFmtId="0" fontId="3" fillId="2" borderId="13" xfId="0" applyFont="1" applyFill="1" applyBorder="1" applyAlignment="1">
      <alignment horizontal="center"/>
    </xf>
    <xf numFmtId="3" fontId="0" fillId="2" borderId="13" xfId="4" applyNumberFormat="1" applyFont="1" applyFill="1" applyBorder="1"/>
    <xf numFmtId="3" fontId="21" fillId="2" borderId="0" xfId="4" applyNumberFormat="1" applyFont="1" applyFill="1"/>
    <xf numFmtId="0" fontId="2" fillId="2" borderId="0" xfId="0" applyFont="1" applyFill="1" applyAlignment="1">
      <alignment horizontal="center"/>
    </xf>
    <xf numFmtId="0" fontId="13" fillId="2" borderId="2" xfId="0" applyFont="1" applyFill="1" applyBorder="1" applyAlignment="1">
      <alignment horizontal="centerContinuous"/>
    </xf>
    <xf numFmtId="0" fontId="13" fillId="2" borderId="7" xfId="0" applyFont="1" applyFill="1" applyBorder="1"/>
    <xf numFmtId="0" fontId="13" fillId="2" borderId="5" xfId="0" applyFont="1" applyFill="1" applyBorder="1"/>
    <xf numFmtId="0" fontId="14" fillId="2" borderId="13" xfId="0" applyFont="1" applyFill="1" applyBorder="1" applyAlignment="1">
      <alignment horizontal="center"/>
    </xf>
    <xf numFmtId="165" fontId="2" fillId="2" borderId="13" xfId="2" applyNumberFormat="1" applyFont="1" applyFill="1" applyBorder="1" applyAlignment="1">
      <alignment horizontal="center" vertical="top"/>
    </xf>
    <xf numFmtId="0" fontId="14" fillId="2" borderId="5" xfId="0" applyFont="1" applyFill="1" applyBorder="1"/>
    <xf numFmtId="165" fontId="3" fillId="2" borderId="13" xfId="2" applyNumberFormat="1" applyFont="1" applyFill="1" applyBorder="1" applyAlignment="1">
      <alignment horizontal="center" vertical="top"/>
    </xf>
    <xf numFmtId="0" fontId="13" fillId="2" borderId="2" xfId="0" applyFont="1" applyFill="1" applyBorder="1"/>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xf numFmtId="172" fontId="3" fillId="0" borderId="1" xfId="5" applyNumberFormat="1" applyFont="1" applyBorder="1"/>
    <xf numFmtId="0" fontId="3" fillId="0" borderId="12" xfId="0" applyFont="1" applyBorder="1" applyAlignment="1">
      <alignment wrapText="1"/>
    </xf>
    <xf numFmtId="173" fontId="3" fillId="0" borderId="1" xfId="6" applyFont="1" applyBorder="1"/>
    <xf numFmtId="0" fontId="5" fillId="6" borderId="1" xfId="0" applyFont="1" applyFill="1" applyBorder="1" applyAlignment="1">
      <alignment horizontal="left" vertical="center" wrapText="1"/>
    </xf>
    <xf numFmtId="0" fontId="3" fillId="0" borderId="12" xfId="0" applyFont="1" applyBorder="1"/>
    <xf numFmtId="0" fontId="4" fillId="6" borderId="0" xfId="0" applyFont="1" applyFill="1"/>
    <xf numFmtId="0" fontId="3" fillId="6" borderId="0" xfId="0" applyFont="1" applyFill="1"/>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3" fillId="2" borderId="0" xfId="0" applyFont="1" applyFill="1" applyAlignment="1">
      <alignment horizontal="left"/>
    </xf>
    <xf numFmtId="0" fontId="4" fillId="0" borderId="1"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5" fillId="2" borderId="7" xfId="0" applyFont="1" applyFill="1" applyBorder="1" applyAlignment="1">
      <alignment vertical="center" wrapText="1"/>
    </xf>
    <xf numFmtId="0" fontId="4" fillId="2" borderId="5" xfId="0" applyFont="1" applyFill="1" applyBorder="1" applyAlignment="1">
      <alignment horizontal="justify" vertical="center" wrapText="1"/>
    </xf>
    <xf numFmtId="37" fontId="2" fillId="2" borderId="13" xfId="0" applyNumberFormat="1" applyFont="1" applyFill="1" applyBorder="1" applyAlignment="1">
      <alignment horizontal="right" vertical="center" wrapText="1"/>
    </xf>
    <xf numFmtId="37" fontId="2" fillId="2" borderId="0" xfId="0" applyNumberFormat="1" applyFont="1" applyFill="1" applyBorder="1" applyAlignment="1">
      <alignment horizontal="right" vertical="center" wrapText="1"/>
    </xf>
    <xf numFmtId="37" fontId="2" fillId="2" borderId="6" xfId="0" applyNumberFormat="1" applyFont="1" applyFill="1" applyBorder="1" applyAlignment="1">
      <alignment horizontal="right" vertical="center" wrapText="1"/>
    </xf>
    <xf numFmtId="166" fontId="2" fillId="2" borderId="13" xfId="2" applyNumberFormat="1" applyFont="1" applyFill="1" applyBorder="1" applyAlignment="1">
      <alignment horizontal="right" vertical="center" wrapText="1"/>
    </xf>
    <xf numFmtId="166" fontId="2" fillId="2" borderId="0" xfId="2" applyNumberFormat="1" applyFont="1" applyFill="1" applyBorder="1" applyAlignment="1">
      <alignment horizontal="right" vertical="center" wrapText="1"/>
    </xf>
    <xf numFmtId="166" fontId="2" fillId="2" borderId="6" xfId="2" applyNumberFormat="1" applyFont="1" applyFill="1" applyBorder="1" applyAlignment="1">
      <alignment horizontal="right" vertical="center" wrapText="1"/>
    </xf>
    <xf numFmtId="166" fontId="3" fillId="2" borderId="14" xfId="2" applyNumberFormat="1" applyFont="1" applyFill="1" applyBorder="1" applyAlignment="1">
      <alignment horizontal="right" vertical="center" wrapText="1"/>
    </xf>
    <xf numFmtId="166" fontId="3" fillId="2" borderId="8" xfId="2" applyNumberFormat="1" applyFont="1" applyFill="1" applyBorder="1" applyAlignment="1">
      <alignment horizontal="right" vertical="center" wrapText="1"/>
    </xf>
    <xf numFmtId="166" fontId="3" fillId="2" borderId="9" xfId="2" applyNumberFormat="1" applyFont="1" applyFill="1" applyBorder="1" applyAlignment="1">
      <alignment horizontal="right" vertical="center" wrapText="1"/>
    </xf>
    <xf numFmtId="0" fontId="2" fillId="2" borderId="13" xfId="0" applyFont="1" applyFill="1" applyBorder="1" applyAlignment="1">
      <alignment horizontal="center"/>
    </xf>
    <xf numFmtId="3" fontId="23" fillId="2" borderId="6" xfId="4" applyNumberFormat="1" applyFont="1" applyFill="1" applyBorder="1"/>
    <xf numFmtId="3" fontId="23" fillId="2" borderId="13" xfId="4" applyNumberFormat="1" applyFont="1" applyFill="1" applyBorder="1"/>
    <xf numFmtId="3" fontId="24" fillId="2" borderId="13" xfId="4" applyNumberFormat="1" applyFont="1" applyFill="1" applyBorder="1"/>
    <xf numFmtId="3" fontId="24" fillId="0" borderId="14" xfId="4" applyNumberFormat="1" applyFont="1" applyBorder="1"/>
    <xf numFmtId="0" fontId="14" fillId="2" borderId="10" xfId="0" applyFont="1" applyFill="1" applyBorder="1" applyAlignment="1">
      <alignment horizontal="center" wrapText="1"/>
    </xf>
    <xf numFmtId="0" fontId="13" fillId="2" borderId="12" xfId="0" applyFont="1" applyFill="1" applyBorder="1" applyAlignment="1">
      <alignment horizontal="center" wrapText="1"/>
    </xf>
    <xf numFmtId="0" fontId="2" fillId="4" borderId="2" xfId="0" applyFont="1" applyFill="1" applyBorder="1" applyAlignment="1">
      <alignment vertical="center" wrapText="1"/>
    </xf>
    <xf numFmtId="3" fontId="13" fillId="2" borderId="15" xfId="0" applyNumberFormat="1" applyFont="1" applyFill="1" applyBorder="1" applyAlignment="1">
      <alignment horizontal="right" vertical="center" wrapText="1"/>
    </xf>
    <xf numFmtId="165" fontId="13" fillId="2" borderId="15" xfId="0" applyNumberFormat="1" applyFont="1" applyFill="1" applyBorder="1" applyAlignment="1">
      <alignment horizontal="center" wrapText="1"/>
    </xf>
    <xf numFmtId="0" fontId="14" fillId="2" borderId="5" xfId="0" applyFont="1" applyFill="1" applyBorder="1" applyAlignment="1">
      <alignment horizontal="left" vertical="center" wrapText="1" indent="1"/>
    </xf>
    <xf numFmtId="165" fontId="14" fillId="2" borderId="13" xfId="0" applyNumberFormat="1" applyFont="1" applyFill="1" applyBorder="1" applyAlignment="1">
      <alignment horizontal="center" vertical="center" wrapText="1"/>
    </xf>
    <xf numFmtId="0" fontId="5" fillId="4" borderId="5" xfId="0" applyFont="1" applyFill="1" applyBorder="1" applyAlignment="1">
      <alignment vertical="center" wrapText="1"/>
    </xf>
    <xf numFmtId="0" fontId="4" fillId="4" borderId="10" xfId="0" applyFont="1" applyFill="1" applyBorder="1" applyAlignment="1">
      <alignment vertical="center" wrapText="1"/>
    </xf>
    <xf numFmtId="3" fontId="13" fillId="2" borderId="1" xfId="0" applyNumberFormat="1" applyFont="1" applyFill="1" applyBorder="1" applyAlignment="1">
      <alignment horizontal="right" vertical="center" wrapText="1"/>
    </xf>
    <xf numFmtId="165" fontId="13" fillId="2" borderId="1" xfId="0" applyNumberFormat="1" applyFont="1" applyFill="1" applyBorder="1" applyAlignment="1">
      <alignment horizontal="center" wrapText="1"/>
    </xf>
    <xf numFmtId="0" fontId="5" fillId="4" borderId="0" xfId="0" applyFont="1" applyFill="1" applyAlignment="1">
      <alignment vertical="center"/>
    </xf>
    <xf numFmtId="3" fontId="13" fillId="2" borderId="0" xfId="0" applyNumberFormat="1" applyFont="1" applyFill="1" applyAlignment="1">
      <alignment horizontal="right" vertical="center" wrapText="1"/>
    </xf>
    <xf numFmtId="165" fontId="13" fillId="2" borderId="0" xfId="0" applyNumberFormat="1" applyFont="1" applyFill="1" applyAlignment="1">
      <alignment horizontal="center" wrapText="1"/>
    </xf>
    <xf numFmtId="168" fontId="13" fillId="2" borderId="0" xfId="0" applyNumberFormat="1" applyFont="1" applyFill="1" applyProtection="1">
      <protection locked="0"/>
    </xf>
    <xf numFmtId="3" fontId="13" fillId="2" borderId="13" xfId="0" applyNumberFormat="1" applyFont="1" applyFill="1" applyBorder="1" applyAlignment="1">
      <alignment horizontal="right"/>
    </xf>
    <xf numFmtId="3" fontId="14" fillId="2" borderId="13" xfId="0" applyNumberFormat="1" applyFont="1" applyFill="1" applyBorder="1" applyAlignment="1">
      <alignment horizontal="right"/>
    </xf>
    <xf numFmtId="168" fontId="14" fillId="2" borderId="0" xfId="0" applyNumberFormat="1" applyFont="1" applyFill="1" applyProtection="1">
      <protection locked="0"/>
    </xf>
    <xf numFmtId="168" fontId="14" fillId="2" borderId="0" xfId="0" applyNumberFormat="1" applyFont="1" applyFill="1" applyAlignment="1" applyProtection="1">
      <alignment vertical="top"/>
      <protection locked="0"/>
    </xf>
    <xf numFmtId="0" fontId="13" fillId="2" borderId="8" xfId="0" applyFont="1" applyFill="1" applyBorder="1"/>
    <xf numFmtId="3" fontId="13" fillId="2" borderId="14" xfId="0" applyNumberFormat="1" applyFont="1" applyFill="1" applyBorder="1" applyAlignment="1">
      <alignment horizontal="right"/>
    </xf>
    <xf numFmtId="0" fontId="13" fillId="2" borderId="5" xfId="0" quotePrefix="1"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1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14" fillId="2" borderId="4" xfId="0" applyFont="1" applyFill="1" applyBorder="1" applyAlignment="1">
      <alignment horizontal="center" vertical="center" wrapText="1"/>
    </xf>
    <xf numFmtId="166" fontId="14" fillId="2" borderId="13" xfId="2" applyNumberFormat="1" applyFont="1" applyFill="1" applyBorder="1" applyAlignment="1">
      <alignment horizontal="center" vertical="center" wrapText="1"/>
    </xf>
    <xf numFmtId="0" fontId="14" fillId="2" borderId="7" xfId="0" applyFont="1" applyFill="1" applyBorder="1" applyAlignment="1">
      <alignment horizontal="left" vertical="center" wrapText="1"/>
    </xf>
    <xf numFmtId="166" fontId="14" fillId="2" borderId="14" xfId="0" applyNumberFormat="1" applyFont="1" applyFill="1" applyBorder="1" applyAlignment="1">
      <alignment horizontal="center" vertical="center" wrapText="1"/>
    </xf>
    <xf numFmtId="166" fontId="14" fillId="2" borderId="9" xfId="0" applyNumberFormat="1" applyFont="1" applyFill="1" applyBorder="1" applyAlignment="1">
      <alignment horizontal="center" vertical="center" wrapText="1"/>
    </xf>
    <xf numFmtId="0" fontId="13" fillId="2" borderId="16" xfId="0" applyFont="1" applyFill="1" applyBorder="1" applyAlignment="1">
      <alignment horizontal="left" vertical="center" wrapText="1"/>
    </xf>
    <xf numFmtId="0" fontId="22" fillId="2" borderId="1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14" fillId="2" borderId="16" xfId="0" applyFont="1" applyFill="1" applyBorder="1" applyAlignment="1">
      <alignment horizontal="left" vertical="center" wrapText="1"/>
    </xf>
    <xf numFmtId="0" fontId="14" fillId="2" borderId="13" xfId="0" applyFont="1" applyFill="1" applyBorder="1" applyAlignment="1">
      <alignment horizontal="center" vertical="center" wrapText="1"/>
    </xf>
    <xf numFmtId="3" fontId="14" fillId="2" borderId="13"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0" fontId="14" fillId="2" borderId="17" xfId="0" applyFont="1" applyFill="1" applyBorder="1" applyAlignment="1">
      <alignment horizontal="left" vertical="center" wrapText="1"/>
    </xf>
    <xf numFmtId="3" fontId="14" fillId="2" borderId="14" xfId="0" applyNumberFormat="1" applyFont="1" applyFill="1" applyBorder="1" applyAlignment="1">
      <alignment horizontal="center" vertical="center" wrapText="1"/>
    </xf>
    <xf numFmtId="0" fontId="3" fillId="2" borderId="0" xfId="0" applyFont="1" applyFill="1" applyAlignment="1">
      <alignment horizontal="left" vertical="center"/>
    </xf>
    <xf numFmtId="0" fontId="3" fillId="2" borderId="0" xfId="0" quotePrefix="1" applyFont="1" applyFill="1"/>
    <xf numFmtId="166" fontId="3" fillId="2" borderId="0" xfId="2" applyNumberFormat="1" applyFont="1" applyFill="1"/>
    <xf numFmtId="0" fontId="4" fillId="2" borderId="0" xfId="0" applyFont="1" applyFill="1" applyBorder="1" applyAlignment="1">
      <alignment vertical="center" wrapText="1"/>
    </xf>
    <xf numFmtId="0" fontId="4" fillId="2" borderId="3" xfId="0" applyFont="1" applyFill="1" applyBorder="1" applyAlignment="1">
      <alignment vertical="center" wrapText="1"/>
    </xf>
    <xf numFmtId="0" fontId="4" fillId="2" borderId="8" xfId="0" applyFont="1" applyFill="1" applyBorder="1" applyAlignment="1">
      <alignment horizontal="center" vertical="center" wrapText="1"/>
    </xf>
    <xf numFmtId="0" fontId="5" fillId="2" borderId="15" xfId="0" applyFont="1" applyFill="1" applyBorder="1" applyAlignment="1">
      <alignment horizontal="right" vertical="center" wrapText="1"/>
    </xf>
    <xf numFmtId="0" fontId="5" fillId="2" borderId="13" xfId="0" applyFont="1" applyFill="1" applyBorder="1" applyAlignment="1">
      <alignment horizontal="right" vertical="center" wrapText="1"/>
    </xf>
    <xf numFmtId="0" fontId="5" fillId="2" borderId="14" xfId="0" applyFont="1" applyFill="1" applyBorder="1" applyAlignment="1">
      <alignment horizontal="right" vertical="center" wrapText="1"/>
    </xf>
    <xf numFmtId="0" fontId="4" fillId="2" borderId="14" xfId="0" applyFont="1" applyFill="1" applyBorder="1" applyAlignment="1">
      <alignment horizontal="center" vertical="center"/>
    </xf>
    <xf numFmtId="0" fontId="14" fillId="2" borderId="0" xfId="0" applyFont="1" applyFill="1" applyAlignment="1">
      <alignment vertical="center"/>
    </xf>
    <xf numFmtId="0" fontId="14" fillId="2" borderId="1" xfId="0" applyFont="1" applyFill="1" applyBorder="1" applyAlignment="1">
      <alignment vertical="center"/>
    </xf>
    <xf numFmtId="166" fontId="14" fillId="2" borderId="1" xfId="0" applyNumberFormat="1" applyFont="1" applyFill="1" applyBorder="1" applyAlignment="1">
      <alignment horizontal="center" vertical="center"/>
    </xf>
    <xf numFmtId="0" fontId="14" fillId="2" borderId="1" xfId="0" applyFont="1" applyFill="1" applyBorder="1" applyAlignment="1">
      <alignment vertical="center" wrapText="1"/>
    </xf>
    <xf numFmtId="0" fontId="14" fillId="2" borderId="12" xfId="0" applyFont="1" applyFill="1" applyBorder="1" applyAlignment="1">
      <alignment vertical="center" wrapText="1"/>
    </xf>
    <xf numFmtId="0" fontId="14" fillId="2" borderId="6" xfId="0" applyFont="1" applyFill="1" applyBorder="1" applyAlignment="1">
      <alignment vertical="center" wrapText="1"/>
    </xf>
    <xf numFmtId="0" fontId="14" fillId="2" borderId="10" xfId="0" applyFont="1" applyFill="1" applyBorder="1" applyAlignment="1">
      <alignment vertical="center"/>
    </xf>
    <xf numFmtId="0" fontId="14" fillId="2" borderId="2" xfId="0" applyFont="1" applyFill="1" applyBorder="1" applyAlignment="1">
      <alignment vertical="center"/>
    </xf>
    <xf numFmtId="0" fontId="14" fillId="2" borderId="7" xfId="0" applyFont="1" applyFill="1" applyBorder="1" applyAlignment="1">
      <alignment vertical="center"/>
    </xf>
    <xf numFmtId="0" fontId="13" fillId="2" borderId="15" xfId="0" applyFont="1" applyFill="1" applyBorder="1" applyAlignment="1">
      <alignment horizontal="center" vertical="center"/>
    </xf>
    <xf numFmtId="166" fontId="14" fillId="2" borderId="13" xfId="0" applyNumberFormat="1" applyFont="1" applyFill="1" applyBorder="1" applyAlignment="1">
      <alignment horizontal="center" vertical="center"/>
    </xf>
    <xf numFmtId="166" fontId="14" fillId="2" borderId="1"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3" fontId="14" fillId="2" borderId="1" xfId="0" applyNumberFormat="1" applyFont="1" applyFill="1" applyBorder="1" applyAlignment="1">
      <alignment horizontal="center" vertical="center" wrapText="1"/>
    </xf>
    <xf numFmtId="10" fontId="14" fillId="2" borderId="1" xfId="0" applyNumberFormat="1" applyFont="1" applyFill="1" applyBorder="1" applyAlignment="1">
      <alignment horizontal="center" vertical="center" wrapText="1"/>
    </xf>
    <xf numFmtId="0" fontId="13" fillId="2" borderId="1" xfId="0" applyFont="1" applyFill="1" applyBorder="1" applyAlignment="1">
      <alignment vertical="center"/>
    </xf>
    <xf numFmtId="0" fontId="14" fillId="2" borderId="1" xfId="0" applyFont="1" applyFill="1" applyBorder="1" applyAlignment="1">
      <alignment horizontal="left" vertical="center" wrapText="1" indent="1"/>
    </xf>
    <xf numFmtId="3" fontId="14" fillId="2" borderId="1" xfId="0" applyNumberFormat="1" applyFont="1" applyFill="1" applyBorder="1" applyAlignment="1">
      <alignment horizontal="right" vertical="center" wrapText="1"/>
    </xf>
    <xf numFmtId="0" fontId="14" fillId="2" borderId="1" xfId="0" applyFont="1" applyFill="1" applyBorder="1" applyAlignment="1">
      <alignment horizontal="left" vertical="center" indent="1"/>
    </xf>
    <xf numFmtId="0" fontId="14" fillId="2" borderId="1" xfId="0" applyFont="1" applyFill="1" applyBorder="1" applyAlignment="1">
      <alignment horizontal="left" vertical="center" wrapText="1" indent="2"/>
    </xf>
    <xf numFmtId="3" fontId="14" fillId="2" borderId="1" xfId="0" applyNumberFormat="1" applyFont="1" applyFill="1" applyBorder="1" applyAlignment="1">
      <alignment horizontal="right" vertical="center"/>
    </xf>
    <xf numFmtId="0" fontId="13" fillId="2" borderId="1" xfId="0" applyFont="1" applyFill="1" applyBorder="1" applyAlignment="1">
      <alignment horizontal="right" vertical="center" wrapText="1"/>
    </xf>
    <xf numFmtId="3" fontId="13" fillId="2" borderId="1" xfId="0" applyNumberFormat="1" applyFont="1" applyFill="1" applyBorder="1" applyAlignment="1">
      <alignment horizontal="right" vertical="center"/>
    </xf>
    <xf numFmtId="0" fontId="14" fillId="2" borderId="0" xfId="7" applyFont="1" applyFill="1"/>
    <xf numFmtId="0" fontId="13" fillId="2" borderId="0" xfId="7" applyFont="1" applyFill="1"/>
    <xf numFmtId="0" fontId="13" fillId="2" borderId="10" xfId="0" applyFont="1" applyFill="1" applyBorder="1"/>
    <xf numFmtId="3" fontId="13" fillId="2" borderId="1" xfId="0" applyNumberFormat="1" applyFont="1" applyFill="1" applyBorder="1"/>
    <xf numFmtId="3" fontId="14" fillId="2" borderId="13" xfId="0" applyNumberFormat="1" applyFont="1" applyFill="1" applyBorder="1"/>
    <xf numFmtId="3" fontId="13" fillId="2" borderId="15" xfId="0" applyNumberFormat="1" applyFont="1" applyFill="1" applyBorder="1"/>
    <xf numFmtId="0" fontId="0" fillId="2" borderId="0" xfId="0" applyFill="1"/>
    <xf numFmtId="3" fontId="13" fillId="2" borderId="10" xfId="0" applyNumberFormat="1" applyFont="1" applyFill="1" applyBorder="1" applyAlignment="1">
      <alignment horizontal="center" wrapText="1"/>
    </xf>
    <xf numFmtId="3" fontId="13" fillId="2" borderId="15" xfId="0" applyNumberFormat="1" applyFont="1" applyFill="1" applyBorder="1" applyAlignment="1">
      <alignment horizontal="center" wrapText="1"/>
    </xf>
    <xf numFmtId="0" fontId="13" fillId="2" borderId="7" xfId="0" applyFont="1" applyFill="1" applyBorder="1" applyAlignment="1">
      <alignment horizontal="right"/>
    </xf>
    <xf numFmtId="0" fontId="13" fillId="2" borderId="0" xfId="8" applyFont="1" applyFill="1"/>
    <xf numFmtId="0" fontId="14" fillId="2" borderId="0" xfId="8" applyFont="1" applyFill="1"/>
    <xf numFmtId="0" fontId="13" fillId="2" borderId="18" xfId="8" applyFont="1" applyFill="1" applyBorder="1" applyAlignment="1">
      <alignment horizontal="center" vertical="center"/>
    </xf>
    <xf numFmtId="0" fontId="13" fillId="2" borderId="18" xfId="8" applyFont="1" applyFill="1" applyBorder="1"/>
    <xf numFmtId="3" fontId="13" fillId="2" borderId="18" xfId="8" applyNumberFormat="1" applyFont="1" applyFill="1" applyBorder="1" applyAlignment="1">
      <alignment vertical="center"/>
    </xf>
    <xf numFmtId="0" fontId="14" fillId="2" borderId="18" xfId="8" applyFont="1" applyFill="1" applyBorder="1"/>
    <xf numFmtId="3" fontId="14" fillId="2" borderId="18" xfId="8" applyNumberFormat="1" applyFont="1" applyFill="1" applyBorder="1" applyAlignment="1">
      <alignment vertical="center"/>
    </xf>
    <xf numFmtId="166" fontId="14" fillId="2" borderId="18" xfId="9" applyNumberFormat="1" applyFont="1" applyFill="1" applyBorder="1" applyAlignment="1">
      <alignment horizontal="center" vertical="center"/>
    </xf>
    <xf numFmtId="166" fontId="13" fillId="2" borderId="18" xfId="2" applyNumberFormat="1" applyFont="1" applyFill="1" applyBorder="1" applyAlignment="1">
      <alignment horizontal="center" vertical="center"/>
    </xf>
    <xf numFmtId="165" fontId="13" fillId="2" borderId="14" xfId="7" applyNumberFormat="1" applyFont="1" applyFill="1" applyBorder="1" applyAlignment="1">
      <alignment horizontal="center"/>
    </xf>
    <xf numFmtId="0" fontId="13" fillId="2" borderId="1" xfId="0" applyFont="1" applyFill="1" applyBorder="1" applyAlignment="1">
      <alignment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4" fillId="2" borderId="13" xfId="0" quotePrefix="1" applyFont="1" applyFill="1" applyBorder="1" applyAlignment="1">
      <alignment horizontal="center" vertical="center"/>
    </xf>
    <xf numFmtId="0" fontId="5" fillId="2" borderId="0" xfId="0" applyFont="1" applyFill="1" applyBorder="1" applyAlignment="1">
      <alignment vertical="center" wrapText="1"/>
    </xf>
    <xf numFmtId="3" fontId="4" fillId="2" borderId="13" xfId="0" applyNumberFormat="1" applyFont="1" applyFill="1" applyBorder="1" applyAlignment="1">
      <alignment horizontal="right" vertical="center" wrapText="1"/>
    </xf>
    <xf numFmtId="3" fontId="5" fillId="2" borderId="13" xfId="0" applyNumberFormat="1" applyFont="1" applyFill="1" applyBorder="1" applyAlignment="1">
      <alignment horizontal="right" vertical="center" wrapText="1"/>
    </xf>
    <xf numFmtId="0" fontId="4" fillId="2" borderId="13" xfId="0" applyFont="1" applyFill="1" applyBorder="1" applyAlignment="1">
      <alignment horizontal="right" vertical="center" wrapText="1"/>
    </xf>
    <xf numFmtId="0" fontId="4" fillId="2" borderId="14" xfId="0" applyFont="1" applyFill="1" applyBorder="1" applyAlignment="1">
      <alignment horizontal="right" vertical="center" wrapText="1"/>
    </xf>
    <xf numFmtId="0" fontId="3" fillId="2" borderId="13" xfId="0" applyFont="1" applyFill="1" applyBorder="1" applyAlignment="1">
      <alignment vertical="top" wrapText="1"/>
    </xf>
    <xf numFmtId="3" fontId="5" fillId="2" borderId="13" xfId="0" applyNumberFormat="1" applyFont="1" applyFill="1" applyBorder="1" applyAlignment="1">
      <alignment vertic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3" fontId="3" fillId="2" borderId="0" xfId="0" applyNumberFormat="1" applyFont="1" applyFill="1" applyBorder="1"/>
    <xf numFmtId="3" fontId="3" fillId="2" borderId="6" xfId="0" applyNumberFormat="1" applyFont="1" applyFill="1" applyBorder="1"/>
    <xf numFmtId="168" fontId="2" fillId="2" borderId="8" xfId="0" applyNumberFormat="1" applyFont="1" applyFill="1" applyBorder="1" applyAlignment="1">
      <alignment horizontal="right"/>
    </xf>
    <xf numFmtId="168" fontId="2" fillId="2" borderId="9" xfId="0" applyNumberFormat="1" applyFont="1" applyFill="1" applyBorder="1" applyAlignment="1">
      <alignment horizontal="right"/>
    </xf>
    <xf numFmtId="168" fontId="3" fillId="2" borderId="8" xfId="0" applyNumberFormat="1" applyFont="1" applyFill="1" applyBorder="1"/>
    <xf numFmtId="168" fontId="3" fillId="2" borderId="9" xfId="0" applyNumberFormat="1" applyFont="1" applyFill="1" applyBorder="1"/>
    <xf numFmtId="0" fontId="3" fillId="2" borderId="0" xfId="0" applyFont="1" applyFill="1" applyAlignment="1">
      <alignment horizontal="left" vertical="center"/>
    </xf>
    <xf numFmtId="168" fontId="5" fillId="2" borderId="8" xfId="0" applyNumberFormat="1" applyFont="1" applyFill="1" applyBorder="1" applyAlignment="1">
      <alignment horizontal="center" vertical="center" wrapText="1"/>
    </xf>
    <xf numFmtId="168" fontId="5" fillId="2" borderId="9" xfId="0" applyNumberFormat="1" applyFont="1" applyFill="1" applyBorder="1" applyAlignment="1">
      <alignment horizontal="center" vertical="center" wrapText="1"/>
    </xf>
    <xf numFmtId="3" fontId="5" fillId="2" borderId="3" xfId="0" applyNumberFormat="1" applyFont="1" applyFill="1" applyBorder="1" applyAlignment="1">
      <alignment horizontal="right" vertical="center" wrapText="1"/>
    </xf>
    <xf numFmtId="3" fontId="5" fillId="2" borderId="4" xfId="0" applyNumberFormat="1" applyFont="1" applyFill="1" applyBorder="1" applyAlignment="1">
      <alignment horizontal="right" vertical="center" wrapText="1"/>
    </xf>
    <xf numFmtId="0" fontId="3" fillId="2" borderId="10" xfId="0" applyFont="1" applyFill="1" applyBorder="1"/>
    <xf numFmtId="3" fontId="3" fillId="2" borderId="11" xfId="0" applyNumberFormat="1" applyFont="1" applyFill="1" applyBorder="1"/>
    <xf numFmtId="3" fontId="3" fillId="2" borderId="12" xfId="0" applyNumberFormat="1" applyFont="1" applyFill="1" applyBorder="1"/>
    <xf numFmtId="3" fontId="5" fillId="2" borderId="11" xfId="0" applyNumberFormat="1" applyFont="1" applyFill="1" applyBorder="1" applyAlignment="1">
      <alignment horizontal="right" vertical="center" wrapText="1"/>
    </xf>
    <xf numFmtId="3" fontId="5" fillId="2" borderId="12" xfId="0" applyNumberFormat="1" applyFont="1" applyFill="1" applyBorder="1" applyAlignment="1">
      <alignment horizontal="right" vertical="center" wrapText="1"/>
    </xf>
    <xf numFmtId="165" fontId="3" fillId="2" borderId="13" xfId="1" applyNumberFormat="1" applyFont="1" applyFill="1" applyBorder="1" applyAlignment="1">
      <alignment horizontal="center" vertical="top"/>
    </xf>
    <xf numFmtId="165" fontId="2" fillId="2" borderId="14" xfId="2" applyNumberFormat="1" applyFont="1" applyFill="1" applyBorder="1" applyAlignment="1">
      <alignment horizontal="center" vertical="top"/>
    </xf>
    <xf numFmtId="170" fontId="3" fillId="2" borderId="21" xfId="1" applyNumberFormat="1" applyFont="1" applyFill="1" applyBorder="1" applyAlignment="1">
      <alignment horizontal="center" vertical="top"/>
    </xf>
    <xf numFmtId="0" fontId="14" fillId="2" borderId="21" xfId="0" applyFont="1" applyFill="1" applyBorder="1"/>
    <xf numFmtId="0" fontId="13" fillId="2" borderId="22" xfId="0" applyFont="1" applyFill="1" applyBorder="1"/>
    <xf numFmtId="165" fontId="2" fillId="2" borderId="23" xfId="2" applyNumberFormat="1" applyFont="1" applyFill="1" applyBorder="1" applyAlignment="1">
      <alignment horizontal="center" vertical="top"/>
    </xf>
    <xf numFmtId="0" fontId="3" fillId="0" borderId="3" xfId="0" applyFont="1" applyBorder="1" applyAlignment="1">
      <alignment horizontal="center" vertical="center"/>
    </xf>
    <xf numFmtId="0" fontId="3" fillId="0" borderId="3" xfId="0" applyFont="1" applyBorder="1" applyAlignment="1">
      <alignment wrapText="1"/>
    </xf>
    <xf numFmtId="0" fontId="4" fillId="2" borderId="7" xfId="0" applyFont="1" applyFill="1" applyBorder="1" applyAlignment="1">
      <alignment horizontal="right" vertical="center"/>
    </xf>
    <xf numFmtId="0" fontId="13" fillId="2" borderId="0" xfId="0" applyFont="1" applyFill="1" applyAlignment="1">
      <alignment vertical="center"/>
    </xf>
    <xf numFmtId="0" fontId="14" fillId="2" borderId="0" xfId="0" applyFont="1" applyFill="1" applyAlignment="1">
      <alignment horizontal="justify" vertical="center"/>
    </xf>
    <xf numFmtId="0" fontId="13" fillId="2" borderId="0" xfId="0" applyFont="1" applyFill="1" applyAlignment="1">
      <alignment horizontal="justify" vertical="center"/>
    </xf>
    <xf numFmtId="3" fontId="13" fillId="2" borderId="0" xfId="0" applyNumberFormat="1" applyFont="1" applyFill="1" applyBorder="1" applyAlignment="1">
      <alignment horizontal="right" vertical="center"/>
    </xf>
    <xf numFmtId="0" fontId="13" fillId="2" borderId="5" xfId="0" applyFont="1" applyFill="1" applyBorder="1" applyAlignment="1">
      <alignment horizontal="right" vertical="center"/>
    </xf>
    <xf numFmtId="0" fontId="13" fillId="2" borderId="7" xfId="0" applyFont="1" applyFill="1" applyBorder="1" applyAlignment="1">
      <alignment horizontal="right" vertical="center"/>
    </xf>
    <xf numFmtId="0" fontId="13" fillId="2" borderId="8" xfId="0" applyFont="1" applyFill="1" applyBorder="1" applyAlignment="1">
      <alignment horizontal="right" vertical="center"/>
    </xf>
    <xf numFmtId="3" fontId="14" fillId="2" borderId="0" xfId="0" applyNumberFormat="1" applyFont="1" applyFill="1" applyBorder="1" applyAlignment="1">
      <alignment horizontal="right" vertical="center"/>
    </xf>
    <xf numFmtId="0" fontId="13" fillId="2" borderId="2" xfId="0" applyFont="1" applyFill="1" applyBorder="1" applyAlignment="1">
      <alignment vertical="center"/>
    </xf>
    <xf numFmtId="3" fontId="13" fillId="2" borderId="3" xfId="0" applyNumberFormat="1" applyFont="1" applyFill="1" applyBorder="1" applyAlignment="1">
      <alignment horizontal="right" vertical="center"/>
    </xf>
    <xf numFmtId="3" fontId="13" fillId="2" borderId="11" xfId="0" applyNumberFormat="1" applyFont="1" applyFill="1" applyBorder="1" applyAlignment="1">
      <alignment horizontal="right" vertical="center"/>
    </xf>
    <xf numFmtId="0" fontId="13" fillId="5" borderId="5" xfId="0" applyFont="1" applyFill="1" applyBorder="1" applyAlignment="1">
      <alignment vertical="center"/>
    </xf>
    <xf numFmtId="0" fontId="13" fillId="5" borderId="10" xfId="0" applyFont="1" applyFill="1" applyBorder="1" applyAlignment="1">
      <alignment vertical="center"/>
    </xf>
    <xf numFmtId="0" fontId="13" fillId="5" borderId="11" xfId="0" applyFont="1" applyFill="1" applyBorder="1" applyAlignment="1">
      <alignment horizontal="right" vertical="center"/>
    </xf>
    <xf numFmtId="0" fontId="13" fillId="5" borderId="12" xfId="0" applyFont="1" applyFill="1" applyBorder="1" applyAlignment="1">
      <alignment horizontal="right" vertical="center"/>
    </xf>
    <xf numFmtId="0" fontId="14" fillId="2" borderId="5" xfId="0" applyFont="1" applyFill="1" applyBorder="1" applyAlignment="1">
      <alignment horizontal="left" vertical="center"/>
    </xf>
    <xf numFmtId="0" fontId="13" fillId="5" borderId="2" xfId="0" applyFont="1" applyFill="1" applyBorder="1"/>
    <xf numFmtId="165" fontId="3" fillId="5" borderId="15" xfId="2" applyNumberFormat="1" applyFont="1" applyFill="1" applyBorder="1" applyAlignment="1">
      <alignment horizontal="center" vertical="top"/>
    </xf>
    <xf numFmtId="3" fontId="3" fillId="2" borderId="5" xfId="0" applyNumberFormat="1" applyFont="1" applyFill="1" applyBorder="1" applyAlignment="1">
      <alignment horizontal="right" vertical="center"/>
    </xf>
    <xf numFmtId="3" fontId="5" fillId="2" borderId="5"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166" fontId="3" fillId="2" borderId="6" xfId="0" applyNumberFormat="1" applyFont="1" applyFill="1" applyBorder="1" applyAlignment="1">
      <alignment horizontal="center" vertical="center"/>
    </xf>
    <xf numFmtId="166" fontId="2" fillId="2" borderId="9" xfId="0" applyNumberFormat="1" applyFont="1" applyFill="1" applyBorder="1" applyAlignment="1">
      <alignment horizontal="center" vertical="center"/>
    </xf>
    <xf numFmtId="0" fontId="13" fillId="2" borderId="8" xfId="0" applyFont="1" applyFill="1" applyBorder="1" applyAlignment="1">
      <alignment horizontal="center" vertical="center"/>
    </xf>
    <xf numFmtId="0" fontId="13" fillId="2" borderId="14" xfId="0" applyFont="1" applyFill="1" applyBorder="1" applyAlignment="1">
      <alignment horizontal="right" vertical="center"/>
    </xf>
    <xf numFmtId="3" fontId="14" fillId="2" borderId="13" xfId="0" applyNumberFormat="1" applyFont="1" applyFill="1" applyBorder="1" applyAlignment="1">
      <alignment horizontal="right" vertical="center"/>
    </xf>
    <xf numFmtId="3" fontId="13" fillId="2" borderId="15" xfId="0" applyNumberFormat="1" applyFont="1" applyFill="1" applyBorder="1" applyAlignment="1">
      <alignment horizontal="right" vertical="center"/>
    </xf>
    <xf numFmtId="0" fontId="13" fillId="5" borderId="10" xfId="0" applyFont="1" applyFill="1" applyBorder="1" applyAlignment="1">
      <alignment horizontal="left" vertical="center"/>
    </xf>
    <xf numFmtId="3" fontId="14" fillId="2" borderId="5" xfId="0" applyNumberFormat="1" applyFont="1" applyFill="1" applyBorder="1" applyAlignment="1">
      <alignment horizontal="right" vertical="center"/>
    </xf>
    <xf numFmtId="3" fontId="13" fillId="2" borderId="5" xfId="0" applyNumberFormat="1" applyFont="1" applyFill="1" applyBorder="1" applyAlignment="1">
      <alignment horizontal="right" vertical="center"/>
    </xf>
    <xf numFmtId="0" fontId="13" fillId="5" borderId="11" xfId="0" applyFont="1" applyFill="1" applyBorder="1" applyAlignment="1">
      <alignment horizontal="center" vertical="center"/>
    </xf>
    <xf numFmtId="0" fontId="14" fillId="5" borderId="12" xfId="0" applyFont="1" applyFill="1" applyBorder="1" applyAlignment="1">
      <alignment horizontal="center" vertical="center"/>
    </xf>
    <xf numFmtId="166" fontId="14" fillId="2" borderId="6" xfId="0" applyNumberFormat="1" applyFont="1" applyFill="1" applyBorder="1" applyAlignment="1">
      <alignment horizontal="center" vertical="center"/>
    </xf>
    <xf numFmtId="166" fontId="13" fillId="2" borderId="6" xfId="0" applyNumberFormat="1" applyFont="1" applyFill="1" applyBorder="1" applyAlignment="1">
      <alignment horizontal="center" vertical="center"/>
    </xf>
    <xf numFmtId="166" fontId="14" fillId="2" borderId="0" xfId="0" applyNumberFormat="1" applyFont="1" applyFill="1" applyBorder="1" applyAlignment="1">
      <alignment horizontal="center" vertical="center"/>
    </xf>
    <xf numFmtId="166" fontId="13" fillId="2" borderId="0" xfId="0" applyNumberFormat="1" applyFont="1" applyFill="1" applyBorder="1" applyAlignment="1">
      <alignment horizontal="center" vertical="center"/>
    </xf>
    <xf numFmtId="0" fontId="2" fillId="2" borderId="1" xfId="0" applyFont="1" applyFill="1" applyBorder="1" applyAlignment="1">
      <alignment horizontal="center"/>
    </xf>
    <xf numFmtId="0" fontId="4" fillId="2" borderId="14"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10" xfId="0" applyFont="1" applyFill="1" applyBorder="1" applyAlignment="1">
      <alignment horizontal="left" vertical="center"/>
    </xf>
    <xf numFmtId="3" fontId="13" fillId="2" borderId="7" xfId="0" applyNumberFormat="1" applyFont="1" applyFill="1" applyBorder="1" applyAlignment="1">
      <alignment horizontal="right" vertical="center"/>
    </xf>
    <xf numFmtId="166" fontId="13" fillId="2" borderId="9" xfId="0" applyNumberFormat="1" applyFont="1" applyFill="1" applyBorder="1" applyAlignment="1">
      <alignment horizontal="center" vertical="center"/>
    </xf>
    <xf numFmtId="3" fontId="13" fillId="2" borderId="8" xfId="0" applyNumberFormat="1" applyFont="1" applyFill="1" applyBorder="1" applyAlignment="1">
      <alignment horizontal="right" vertical="center"/>
    </xf>
    <xf numFmtId="166" fontId="13" fillId="2" borderId="8" xfId="0" applyNumberFormat="1" applyFont="1" applyFill="1" applyBorder="1" applyAlignment="1">
      <alignment horizontal="center" vertical="center"/>
    </xf>
    <xf numFmtId="3" fontId="3" fillId="5" borderId="15" xfId="1" applyNumberFormat="1" applyFont="1" applyFill="1" applyBorder="1" applyAlignment="1">
      <alignment horizontal="right" vertical="top"/>
    </xf>
    <xf numFmtId="3" fontId="2" fillId="2" borderId="13" xfId="1" applyNumberFormat="1" applyFont="1" applyFill="1" applyBorder="1" applyAlignment="1">
      <alignment horizontal="right" vertical="top"/>
    </xf>
    <xf numFmtId="3" fontId="3" fillId="2" borderId="13" xfId="1" applyNumberFormat="1" applyFont="1" applyFill="1" applyBorder="1" applyAlignment="1">
      <alignment horizontal="right" vertical="top"/>
    </xf>
    <xf numFmtId="3" fontId="3" fillId="2" borderId="21" xfId="1" applyNumberFormat="1" applyFont="1" applyFill="1" applyBorder="1" applyAlignment="1">
      <alignment horizontal="right" vertical="top"/>
    </xf>
    <xf numFmtId="3" fontId="2" fillId="2" borderId="23" xfId="1" applyNumberFormat="1" applyFont="1" applyFill="1" applyBorder="1" applyAlignment="1">
      <alignment horizontal="right" vertical="top"/>
    </xf>
    <xf numFmtId="3" fontId="2" fillId="2" borderId="14" xfId="1" applyNumberFormat="1" applyFont="1" applyFill="1" applyBorder="1" applyAlignment="1">
      <alignment horizontal="right" vertical="top"/>
    </xf>
    <xf numFmtId="3" fontId="3" fillId="2" borderId="3" xfId="0" applyNumberFormat="1" applyFont="1" applyFill="1" applyBorder="1"/>
    <xf numFmtId="3" fontId="3" fillId="2" borderId="4" xfId="0" applyNumberFormat="1" applyFont="1" applyFill="1" applyBorder="1"/>
    <xf numFmtId="168" fontId="3" fillId="2" borderId="3" xfId="0" applyNumberFormat="1" applyFont="1" applyFill="1" applyBorder="1"/>
    <xf numFmtId="168" fontId="3" fillId="2" borderId="4" xfId="0" applyNumberFormat="1" applyFont="1" applyFill="1" applyBorder="1"/>
    <xf numFmtId="168" fontId="2" fillId="2" borderId="0" xfId="0" applyNumberFormat="1" applyFont="1" applyFill="1" applyBorder="1"/>
    <xf numFmtId="168" fontId="2" fillId="2" borderId="6" xfId="0" applyNumberFormat="1" applyFont="1" applyFill="1" applyBorder="1"/>
    <xf numFmtId="3" fontId="5" fillId="2" borderId="0"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wrapText="1"/>
    </xf>
    <xf numFmtId="168" fontId="5" fillId="2" borderId="0" xfId="0" applyNumberFormat="1" applyFont="1" applyFill="1" applyBorder="1" applyAlignment="1">
      <alignment horizontal="center" vertical="center" wrapText="1"/>
    </xf>
    <xf numFmtId="168" fontId="5" fillId="2" borderId="6" xfId="0" applyNumberFormat="1" applyFont="1" applyFill="1" applyBorder="1" applyAlignment="1">
      <alignment horizontal="center" vertical="center" wrapText="1"/>
    </xf>
    <xf numFmtId="168" fontId="4" fillId="2" borderId="8" xfId="0" applyNumberFormat="1" applyFont="1" applyFill="1" applyBorder="1" applyAlignment="1">
      <alignment horizontal="center" vertical="center" wrapText="1"/>
    </xf>
    <xf numFmtId="168" fontId="4" fillId="2" borderId="9" xfId="0" applyNumberFormat="1" applyFont="1" applyFill="1" applyBorder="1" applyAlignment="1">
      <alignment horizontal="center" vertical="center" wrapText="1"/>
    </xf>
    <xf numFmtId="165" fontId="13" fillId="2" borderId="0" xfId="7" applyNumberFormat="1" applyFont="1" applyFill="1" applyBorder="1" applyAlignment="1">
      <alignment horizontal="center"/>
    </xf>
    <xf numFmtId="0" fontId="14" fillId="2" borderId="0" xfId="0" applyFont="1" applyFill="1" applyBorder="1" applyAlignment="1">
      <alignment horizontal="left"/>
    </xf>
    <xf numFmtId="0" fontId="3" fillId="2" borderId="1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center" vertical="center"/>
    </xf>
    <xf numFmtId="165" fontId="3" fillId="2" borderId="13" xfId="0" applyNumberFormat="1" applyFont="1" applyFill="1" applyBorder="1" applyAlignment="1">
      <alignment horizontal="center" vertical="center"/>
    </xf>
    <xf numFmtId="165" fontId="3" fillId="2" borderId="6" xfId="0" applyNumberFormat="1" applyFont="1" applyFill="1" applyBorder="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3" fillId="2" borderId="2"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3" fillId="2" borderId="15"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4" fillId="0" borderId="0" xfId="0" applyFont="1" applyAlignment="1">
      <alignment horizontal="left" wrapText="1"/>
    </xf>
    <xf numFmtId="0" fontId="3" fillId="2" borderId="3" xfId="0" applyFont="1" applyFill="1" applyBorder="1" applyAlignment="1">
      <alignment horizontal="left" wrapText="1"/>
    </xf>
    <xf numFmtId="0" fontId="2" fillId="2" borderId="0" xfId="0" applyFont="1" applyFill="1" applyAlignment="1">
      <alignment horizontal="left" vertical="center"/>
    </xf>
    <xf numFmtId="0" fontId="3" fillId="2" borderId="0" xfId="0" applyFont="1" applyFill="1" applyAlignment="1">
      <alignment horizontal="left" vertical="center"/>
    </xf>
    <xf numFmtId="0" fontId="4" fillId="2" borderId="15" xfId="0" quotePrefix="1" applyFont="1" applyFill="1" applyBorder="1" applyAlignment="1">
      <alignment horizontal="center" vertical="center"/>
    </xf>
    <xf numFmtId="0" fontId="4" fillId="2" borderId="14" xfId="0" applyFont="1" applyFill="1" applyBorder="1" applyAlignment="1">
      <alignment horizontal="center" vertical="center"/>
    </xf>
    <xf numFmtId="0" fontId="4" fillId="2" borderId="3" xfId="0" applyFont="1" applyFill="1" applyBorder="1" applyAlignment="1">
      <alignment vertical="center" wrapText="1"/>
    </xf>
    <xf numFmtId="0" fontId="4" fillId="2" borderId="8" xfId="0" applyFont="1" applyFill="1" applyBorder="1" applyAlignment="1">
      <alignment vertical="center" wrapText="1"/>
    </xf>
    <xf numFmtId="3" fontId="4" fillId="2" borderId="15" xfId="0" applyNumberFormat="1" applyFont="1" applyFill="1" applyBorder="1" applyAlignment="1">
      <alignment horizontal="right" vertical="center" wrapText="1"/>
    </xf>
    <xf numFmtId="3" fontId="4" fillId="2" borderId="14" xfId="0" applyNumberFormat="1" applyFont="1" applyFill="1" applyBorder="1" applyAlignment="1">
      <alignment horizontal="right" vertical="center" wrapText="1"/>
    </xf>
    <xf numFmtId="0" fontId="3" fillId="2" borderId="0" xfId="0" quotePrefix="1" applyFont="1" applyFill="1" applyAlignment="1">
      <alignment horizontal="left" wrapText="1"/>
    </xf>
    <xf numFmtId="0" fontId="3" fillId="2" borderId="0" xfId="0" quotePrefix="1" applyFont="1" applyFill="1" applyAlignment="1">
      <alignment wrapText="1"/>
    </xf>
    <xf numFmtId="0" fontId="4" fillId="2" borderId="13" xfId="0" quotePrefix="1" applyFont="1" applyFill="1" applyBorder="1" applyAlignment="1">
      <alignment horizontal="center" vertical="center"/>
    </xf>
    <xf numFmtId="0" fontId="4" fillId="2" borderId="1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Alignment="1">
      <alignment horizontal="left" vertical="center" wrapText="1"/>
    </xf>
    <xf numFmtId="0" fontId="14" fillId="2" borderId="0" xfId="0" applyFont="1" applyFill="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8" xfId="8" applyFont="1" applyFill="1" applyBorder="1" applyAlignment="1">
      <alignment horizontal="center" vertical="center"/>
    </xf>
    <xf numFmtId="3" fontId="13" fillId="2" borderId="19" xfId="0" applyNumberFormat="1" applyFont="1" applyFill="1" applyBorder="1" applyAlignment="1">
      <alignment horizontal="center" wrapText="1"/>
    </xf>
    <xf numFmtId="3" fontId="13" fillId="2" borderId="20" xfId="0" applyNumberFormat="1" applyFont="1" applyFill="1" applyBorder="1" applyAlignment="1">
      <alignment horizontal="center" wrapText="1"/>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165" fontId="3" fillId="2" borderId="5" xfId="0" applyNumberFormat="1" applyFont="1" applyFill="1" applyBorder="1" applyAlignment="1">
      <alignment horizontal="center" vertical="center"/>
    </xf>
    <xf numFmtId="165" fontId="3" fillId="2" borderId="0" xfId="0" applyNumberFormat="1" applyFont="1" applyFill="1" applyBorder="1" applyAlignment="1">
      <alignment horizontal="center"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5" fillId="2" borderId="0" xfId="0" applyFont="1" applyFill="1" applyBorder="1" applyAlignment="1">
      <alignment horizontal="justify" vertical="center" wrapText="1"/>
    </xf>
    <xf numFmtId="0" fontId="5" fillId="2" borderId="0" xfId="0" applyFont="1" applyFill="1" applyAlignment="1">
      <alignment horizontal="justify" vertical="center" wrapText="1"/>
    </xf>
    <xf numFmtId="0" fontId="3" fillId="2" borderId="0" xfId="0" applyFont="1" applyFill="1" applyBorder="1" applyAlignment="1">
      <alignment horizontal="left" vertical="center"/>
    </xf>
    <xf numFmtId="0" fontId="5" fillId="2" borderId="0" xfId="0" applyFont="1" applyFill="1" applyAlignment="1">
      <alignment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left" vertical="center"/>
    </xf>
    <xf numFmtId="0" fontId="4" fillId="3" borderId="12" xfId="0" applyFont="1" applyFill="1" applyBorder="1" applyAlignment="1">
      <alignment horizontal="left" vertical="center"/>
    </xf>
    <xf numFmtId="0" fontId="5" fillId="2" borderId="0" xfId="0" applyFont="1" applyFill="1" applyBorder="1" applyAlignment="1">
      <alignment horizontal="left" vertical="center" wrapText="1"/>
    </xf>
    <xf numFmtId="0" fontId="5" fillId="2" borderId="0" xfId="0" applyFont="1" applyFill="1" applyAlignment="1">
      <alignment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4" xfId="0" applyFont="1" applyFill="1" applyBorder="1" applyAlignment="1">
      <alignment vertical="center" wrapText="1"/>
    </xf>
    <xf numFmtId="0" fontId="14" fillId="2" borderId="9" xfId="0" applyFont="1" applyFill="1" applyBorder="1" applyAlignment="1">
      <alignment vertical="center" wrapText="1"/>
    </xf>
    <xf numFmtId="0" fontId="14" fillId="2" borderId="6" xfId="0" applyFont="1" applyFill="1" applyBorder="1" applyAlignment="1">
      <alignment vertical="center" wrapText="1"/>
    </xf>
    <xf numFmtId="0" fontId="14" fillId="2" borderId="1" xfId="0" applyFont="1" applyFill="1" applyBorder="1" applyAlignment="1">
      <alignment vertical="center" wrapText="1"/>
    </xf>
    <xf numFmtId="0" fontId="14" fillId="2" borderId="3" xfId="0" applyFont="1" applyFill="1" applyBorder="1" applyAlignment="1">
      <alignment horizontal="left" wrapText="1"/>
    </xf>
    <xf numFmtId="0" fontId="2" fillId="2" borderId="0" xfId="0" applyFont="1" applyFill="1" applyAlignment="1">
      <alignment horizontal="left"/>
    </xf>
    <xf numFmtId="0" fontId="3" fillId="2" borderId="0" xfId="0" applyFont="1" applyFill="1" applyAlignment="1">
      <alignment horizontal="left"/>
    </xf>
    <xf numFmtId="0" fontId="2" fillId="2" borderId="15" xfId="0" applyFont="1" applyFill="1" applyBorder="1" applyAlignment="1">
      <alignment horizontal="center" wrapText="1"/>
    </xf>
    <xf numFmtId="0" fontId="2" fillId="2" borderId="14" xfId="0" applyFont="1" applyFill="1" applyBorder="1" applyAlignment="1">
      <alignment horizontal="center" wrapText="1"/>
    </xf>
    <xf numFmtId="0" fontId="13" fillId="2" borderId="14" xfId="0" applyFont="1" applyFill="1" applyBorder="1" applyAlignment="1">
      <alignment horizontal="center" vertical="center" wrapText="1"/>
    </xf>
    <xf numFmtId="0" fontId="4" fillId="0" borderId="1" xfId="0" applyFont="1" applyBorder="1" applyAlignment="1">
      <alignment horizontal="center" vertical="center"/>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3" xfId="0" applyFont="1" applyFill="1" applyBorder="1" applyAlignment="1">
      <alignment horizontal="center" vertical="center" wrapText="1"/>
    </xf>
  </cellXfs>
  <cellStyles count="10">
    <cellStyle name="Millares" xfId="1" builtinId="3"/>
    <cellStyle name="Millares 2" xfId="3" xr:uid="{A40C4277-2EF3-4052-BD61-6E8F7E72EDCE}"/>
    <cellStyle name="Millares 2 2" xfId="4" xr:uid="{750FAB4B-EA50-45BE-A9B2-68F582470C4E}"/>
    <cellStyle name="Moneda [0] 2" xfId="6" xr:uid="{05445A1C-13CD-4687-935F-4CC12DB94AAB}"/>
    <cellStyle name="Moneda 2" xfId="5" xr:uid="{53066693-D579-45C9-BADF-6F859B106D20}"/>
    <cellStyle name="Normal" xfId="0" builtinId="0"/>
    <cellStyle name="Normal 10" xfId="8" xr:uid="{A63AE861-32D9-4A32-87C0-84BA2ED25EFC}"/>
    <cellStyle name="Normal 2" xfId="7" xr:uid="{DF508A5E-96A1-4F11-AE12-513A7D554C0D}"/>
    <cellStyle name="Porcentaje" xfId="2" builtinId="5"/>
    <cellStyle name="Porcentual 2 4" xfId="9" xr:uid="{E96D666B-5A12-4218-AFD0-B9DC22C7BA7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ldos%20Deuda/BaseDatos/SDBaseDa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aldos%20Deuda/2002/Junio/ProyStock06-2002D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aldos%20Deuda/2002/Marzo/SDExterna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ervicio%20Deuda/Mar2004/DEMar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avie\Desktop\DIPRES\IFP%20Segundo%20Trimestre%202020\200622%20Cuadros%20Anexo%20III%20para%20correg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 val="Saldos_Ins2"/>
      <sheetName val="Saldos_x_desemb2"/>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 val="Deuda_Total2"/>
      <sheetName val="Saldos_Ins2"/>
      <sheetName val="Saldos_x_desemb2"/>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A.III.1"/>
      <sheetName val="Efecto en ingreso"/>
      <sheetName val="C A.III.2"/>
      <sheetName val="(No Diagramar)"/>
    </sheetNames>
    <sheetDataSet>
      <sheetData sheetId="0"/>
      <sheetData sheetId="1"/>
      <sheetData sheetId="2"/>
      <sheetData sheetId="3">
        <row r="5">
          <cell r="C5">
            <v>0.97276264591439687</v>
          </cell>
          <cell r="D5">
            <v>0.95368886854352641</v>
          </cell>
          <cell r="E5">
            <v>0.92771290714350818</v>
          </cell>
          <cell r="F5">
            <v>0.90069214285777488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63D66-ACE6-46C1-9328-290A9811A590}">
  <dimension ref="A1:F14"/>
  <sheetViews>
    <sheetView workbookViewId="0"/>
  </sheetViews>
  <sheetFormatPr baseColWidth="10" defaultColWidth="10.85546875" defaultRowHeight="12.75" x14ac:dyDescent="0.2"/>
  <cols>
    <col min="1" max="1" width="29.140625" style="2" bestFit="1" customWidth="1"/>
    <col min="2" max="3" width="7.7109375" style="2" customWidth="1"/>
    <col min="4" max="4" width="9.85546875" style="2" customWidth="1"/>
    <col min="5" max="6" width="7.7109375" style="2" customWidth="1"/>
    <col min="7" max="16384" width="10.85546875" style="2"/>
  </cols>
  <sheetData>
    <row r="1" spans="1:6" x14ac:dyDescent="0.2">
      <c r="A1" s="1" t="s">
        <v>145</v>
      </c>
    </row>
    <row r="2" spans="1:6" x14ac:dyDescent="0.2">
      <c r="A2" s="78" t="s">
        <v>141</v>
      </c>
    </row>
    <row r="3" spans="1:6" x14ac:dyDescent="0.2">
      <c r="A3" s="2" t="s">
        <v>146</v>
      </c>
    </row>
    <row r="5" spans="1:6" ht="17.45" customHeight="1" x14ac:dyDescent="0.2">
      <c r="A5" s="145"/>
      <c r="B5" s="129" t="s">
        <v>128</v>
      </c>
      <c r="C5" s="146" t="s">
        <v>129</v>
      </c>
      <c r="D5" s="146" t="s">
        <v>130</v>
      </c>
      <c r="E5" s="146" t="s">
        <v>131</v>
      </c>
      <c r="F5" s="147" t="s">
        <v>132</v>
      </c>
    </row>
    <row r="6" spans="1:6" x14ac:dyDescent="0.2">
      <c r="A6" s="141" t="s">
        <v>133</v>
      </c>
      <c r="B6" s="148">
        <v>-3</v>
      </c>
      <c r="C6" s="149">
        <v>-4.7</v>
      </c>
      <c r="D6" s="149">
        <v>-3.7</v>
      </c>
      <c r="E6" s="149">
        <v>-5.2</v>
      </c>
      <c r="F6" s="150">
        <v>-6</v>
      </c>
    </row>
    <row r="7" spans="1:6" x14ac:dyDescent="0.2">
      <c r="A7" s="141" t="s">
        <v>134</v>
      </c>
      <c r="B7" s="148">
        <v>-6.1</v>
      </c>
      <c r="C7" s="149" t="s">
        <v>125</v>
      </c>
      <c r="D7" s="149">
        <v>-6.1</v>
      </c>
      <c r="E7" s="149">
        <v>-7</v>
      </c>
      <c r="F7" s="150" t="s">
        <v>125</v>
      </c>
    </row>
    <row r="8" spans="1:6" x14ac:dyDescent="0.2">
      <c r="A8" s="142" t="s">
        <v>135</v>
      </c>
      <c r="B8" s="151">
        <v>-5.9</v>
      </c>
      <c r="C8" s="152">
        <v>-5.6</v>
      </c>
      <c r="D8" s="152">
        <v>-5.7</v>
      </c>
      <c r="E8" s="152">
        <v>-6.1</v>
      </c>
      <c r="F8" s="153">
        <v>-7.3</v>
      </c>
    </row>
    <row r="9" spans="1:6" x14ac:dyDescent="0.2">
      <c r="A9" s="142" t="s">
        <v>136</v>
      </c>
      <c r="B9" s="151">
        <v>-7.5</v>
      </c>
      <c r="C9" s="152">
        <v>-8.4</v>
      </c>
      <c r="D9" s="152">
        <v>-8</v>
      </c>
      <c r="E9" s="152">
        <v>-9.1</v>
      </c>
      <c r="F9" s="153">
        <v>-9.1</v>
      </c>
    </row>
    <row r="10" spans="1:6" x14ac:dyDescent="0.2">
      <c r="A10" s="142" t="s">
        <v>137</v>
      </c>
      <c r="B10" s="151">
        <v>-5.2</v>
      </c>
      <c r="C10" s="152">
        <v>-5.3</v>
      </c>
      <c r="D10" s="152">
        <v>-4.9000000000000004</v>
      </c>
      <c r="E10" s="152">
        <v>-6.1</v>
      </c>
      <c r="F10" s="153">
        <v>-6</v>
      </c>
    </row>
    <row r="11" spans="1:6" x14ac:dyDescent="0.2">
      <c r="A11" s="141" t="s">
        <v>138</v>
      </c>
      <c r="B11" s="148">
        <v>-1</v>
      </c>
      <c r="C11" s="149" t="s">
        <v>125</v>
      </c>
      <c r="D11" s="149">
        <v>-0.1</v>
      </c>
      <c r="E11" s="149">
        <v>-2.5</v>
      </c>
      <c r="F11" s="150" t="s">
        <v>125</v>
      </c>
    </row>
    <row r="12" spans="1:6" x14ac:dyDescent="0.2">
      <c r="A12" s="142" t="s">
        <v>139</v>
      </c>
      <c r="B12" s="151">
        <v>1.2</v>
      </c>
      <c r="C12" s="152">
        <v>1.4</v>
      </c>
      <c r="D12" s="152">
        <v>1.8</v>
      </c>
      <c r="E12" s="152">
        <v>1</v>
      </c>
      <c r="F12" s="153">
        <v>-2.6</v>
      </c>
    </row>
    <row r="13" spans="1:6" x14ac:dyDescent="0.2">
      <c r="A13" s="143" t="s">
        <v>140</v>
      </c>
      <c r="B13" s="154">
        <v>-5.2</v>
      </c>
      <c r="C13" s="155">
        <v>-7.1</v>
      </c>
      <c r="D13" s="155">
        <v>-5.3</v>
      </c>
      <c r="E13" s="155">
        <v>-7.2</v>
      </c>
      <c r="F13" s="156" t="s">
        <v>125</v>
      </c>
    </row>
    <row r="14" spans="1:6" x14ac:dyDescent="0.2">
      <c r="A14" s="333" t="s">
        <v>142</v>
      </c>
      <c r="B14" s="333"/>
      <c r="C14" s="333"/>
      <c r="D14" s="333"/>
      <c r="E14" s="333"/>
      <c r="F14" s="33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43F02-2EC7-4375-A2E8-F86F2B043681}">
  <dimension ref="A1:E13"/>
  <sheetViews>
    <sheetView workbookViewId="0">
      <selection activeCell="A8" sqref="A8"/>
    </sheetView>
  </sheetViews>
  <sheetFormatPr baseColWidth="10" defaultColWidth="10.85546875" defaultRowHeight="12.75" x14ac:dyDescent="0.2"/>
  <cols>
    <col min="1" max="1" width="44.28515625" style="2" bestFit="1" customWidth="1"/>
    <col min="2" max="16384" width="10.85546875" style="2"/>
  </cols>
  <sheetData>
    <row r="1" spans="1:5" x14ac:dyDescent="0.2">
      <c r="A1" s="368" t="s">
        <v>440</v>
      </c>
      <c r="B1" s="367"/>
      <c r="C1" s="367"/>
      <c r="D1" s="367"/>
    </row>
    <row r="2" spans="1:5" ht="15" x14ac:dyDescent="0.2">
      <c r="A2" s="368" t="s">
        <v>521</v>
      </c>
      <c r="B2" s="367"/>
      <c r="C2" s="367"/>
      <c r="D2" s="367"/>
    </row>
    <row r="3" spans="1:5" x14ac:dyDescent="0.2">
      <c r="A3" s="367" t="s">
        <v>30</v>
      </c>
      <c r="B3" s="367"/>
      <c r="C3" s="367"/>
      <c r="D3" s="367"/>
    </row>
    <row r="4" spans="1:5" x14ac:dyDescent="0.2">
      <c r="A4" s="367"/>
      <c r="B4" s="367"/>
      <c r="C4" s="367"/>
      <c r="D4" s="367"/>
    </row>
    <row r="5" spans="1:5" ht="25.5" x14ac:dyDescent="0.2">
      <c r="A5" s="374"/>
      <c r="B5" s="375" t="s">
        <v>504</v>
      </c>
      <c r="C5" s="375" t="s">
        <v>505</v>
      </c>
      <c r="D5" s="375" t="s">
        <v>506</v>
      </c>
    </row>
    <row r="6" spans="1:5" x14ac:dyDescent="0.2">
      <c r="A6" s="369" t="s">
        <v>74</v>
      </c>
      <c r="B6" s="370">
        <v>57124907.458282754</v>
      </c>
      <c r="C6" s="370">
        <v>57234048.116647899</v>
      </c>
      <c r="D6" s="370">
        <v>56941613.475449421</v>
      </c>
    </row>
    <row r="7" spans="1:5" ht="15" x14ac:dyDescent="0.2">
      <c r="A7" s="254" t="s">
        <v>522</v>
      </c>
      <c r="B7" s="371">
        <v>9425821.9811042808</v>
      </c>
      <c r="C7" s="371">
        <v>16076368.362531301</v>
      </c>
      <c r="D7" s="371">
        <v>18382012.1649599</v>
      </c>
      <c r="E7" s="50"/>
    </row>
    <row r="8" spans="1:5" x14ac:dyDescent="0.2">
      <c r="A8" s="254" t="s">
        <v>441</v>
      </c>
      <c r="B8" s="371">
        <v>-5174359.3092664033</v>
      </c>
      <c r="C8" s="371">
        <v>-7192664.4791792035</v>
      </c>
      <c r="D8" s="371">
        <v>-8762935.3090448007</v>
      </c>
    </row>
    <row r="9" spans="1:5" x14ac:dyDescent="0.2">
      <c r="A9" s="256" t="s">
        <v>76</v>
      </c>
      <c r="B9" s="372">
        <v>61376370.130120628</v>
      </c>
      <c r="C9" s="372">
        <v>66117752</v>
      </c>
      <c r="D9" s="372">
        <v>66560690.33136452</v>
      </c>
      <c r="E9" s="50"/>
    </row>
    <row r="10" spans="1:5" x14ac:dyDescent="0.2">
      <c r="A10" s="376" t="s">
        <v>77</v>
      </c>
      <c r="B10" s="386">
        <v>29.6</v>
      </c>
      <c r="C10" s="386">
        <v>32.700000000000003</v>
      </c>
      <c r="D10" s="386">
        <v>34.843686902284702</v>
      </c>
    </row>
    <row r="11" spans="1:5" x14ac:dyDescent="0.2">
      <c r="A11" s="490" t="s">
        <v>519</v>
      </c>
      <c r="B11" s="489"/>
      <c r="C11" s="489"/>
      <c r="D11" s="489"/>
    </row>
    <row r="12" spans="1:5" x14ac:dyDescent="0.2">
      <c r="A12" s="490" t="s">
        <v>520</v>
      </c>
      <c r="B12" s="489"/>
      <c r="C12" s="489"/>
      <c r="D12" s="489"/>
    </row>
    <row r="13" spans="1:5" x14ac:dyDescent="0.2">
      <c r="A13" s="2" t="s">
        <v>27</v>
      </c>
    </row>
  </sheetData>
  <phoneticPr fontId="26" type="noConversion"/>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FD344-B6AC-4B64-99A1-57615CD454CC}">
  <dimension ref="A1:D10"/>
  <sheetViews>
    <sheetView workbookViewId="0"/>
  </sheetViews>
  <sheetFormatPr baseColWidth="10" defaultColWidth="10.85546875" defaultRowHeight="15" x14ac:dyDescent="0.25"/>
  <cols>
    <col min="1" max="1" width="27.42578125" style="373" customWidth="1"/>
    <col min="2" max="16384" width="10.85546875" style="373"/>
  </cols>
  <sheetData>
    <row r="1" spans="1:4" x14ac:dyDescent="0.25">
      <c r="A1" s="377" t="s">
        <v>442</v>
      </c>
      <c r="B1" s="378"/>
      <c r="C1" s="378"/>
      <c r="D1" s="158"/>
    </row>
    <row r="2" spans="1:4" x14ac:dyDescent="0.25">
      <c r="A2" s="377" t="s">
        <v>443</v>
      </c>
      <c r="B2" s="378"/>
      <c r="C2" s="378"/>
      <c r="D2" s="158"/>
    </row>
    <row r="3" spans="1:4" x14ac:dyDescent="0.25">
      <c r="A3" s="378" t="s">
        <v>516</v>
      </c>
      <c r="B3" s="378"/>
      <c r="C3" s="378"/>
      <c r="D3" s="158"/>
    </row>
    <row r="4" spans="1:4" x14ac:dyDescent="0.25">
      <c r="A4" s="378"/>
      <c r="B4" s="378"/>
      <c r="C4" s="378"/>
      <c r="D4" s="158"/>
    </row>
    <row r="5" spans="1:4" x14ac:dyDescent="0.25">
      <c r="A5" s="535"/>
      <c r="B5" s="534">
        <v>2020</v>
      </c>
      <c r="C5" s="534"/>
      <c r="D5" s="158"/>
    </row>
    <row r="6" spans="1:4" x14ac:dyDescent="0.25">
      <c r="A6" s="536"/>
      <c r="B6" s="379" t="s">
        <v>81</v>
      </c>
      <c r="C6" s="379" t="s">
        <v>77</v>
      </c>
      <c r="D6" s="158"/>
    </row>
    <row r="7" spans="1:4" x14ac:dyDescent="0.25">
      <c r="A7" s="382" t="s">
        <v>444</v>
      </c>
      <c r="B7" s="383">
        <v>17077.697083619605</v>
      </c>
      <c r="C7" s="384">
        <v>7.0822365626415362E-2</v>
      </c>
      <c r="D7" s="158"/>
    </row>
    <row r="8" spans="1:4" x14ac:dyDescent="0.25">
      <c r="A8" s="382" t="s">
        <v>445</v>
      </c>
      <c r="B8" s="383">
        <v>84020.058484428824</v>
      </c>
      <c r="C8" s="384">
        <v>0.34843686902284698</v>
      </c>
      <c r="D8" s="158"/>
    </row>
    <row r="9" spans="1:4" x14ac:dyDescent="0.25">
      <c r="A9" s="380" t="s">
        <v>446</v>
      </c>
      <c r="B9" s="381">
        <f>B7-B8</f>
        <v>-66942.361400809226</v>
      </c>
      <c r="C9" s="385">
        <f>+C7-C8</f>
        <v>-0.27761450339643162</v>
      </c>
      <c r="D9" s="158"/>
    </row>
    <row r="10" spans="1:4" x14ac:dyDescent="0.25">
      <c r="A10" s="158" t="s">
        <v>27</v>
      </c>
      <c r="B10" s="158"/>
      <c r="C10" s="158"/>
      <c r="D10" s="158"/>
    </row>
  </sheetData>
  <mergeCells count="2">
    <mergeCell ref="B5:C5"/>
    <mergeCell ref="A5:A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F8BB8-247C-4E23-BBBC-509908E48FE6}">
  <dimension ref="A1:I16"/>
  <sheetViews>
    <sheetView workbookViewId="0"/>
  </sheetViews>
  <sheetFormatPr baseColWidth="10" defaultColWidth="10.85546875" defaultRowHeight="12.75" x14ac:dyDescent="0.2"/>
  <cols>
    <col min="1" max="1" width="26.5703125" style="2" customWidth="1"/>
    <col min="2" max="9" width="9.42578125" style="2" bestFit="1" customWidth="1"/>
    <col min="10" max="16384" width="10.85546875" style="2"/>
  </cols>
  <sheetData>
    <row r="1" spans="1:9" x14ac:dyDescent="0.2">
      <c r="A1" s="1" t="s">
        <v>13</v>
      </c>
    </row>
    <row r="2" spans="1:9" x14ac:dyDescent="0.2">
      <c r="A2" s="1" t="s">
        <v>0</v>
      </c>
    </row>
    <row r="4" spans="1:9" x14ac:dyDescent="0.2">
      <c r="A4" s="3"/>
      <c r="B4" s="543">
        <v>2021</v>
      </c>
      <c r="C4" s="544"/>
      <c r="D4" s="545">
        <v>2022</v>
      </c>
      <c r="E4" s="545"/>
      <c r="F4" s="543">
        <v>2023</v>
      </c>
      <c r="G4" s="544"/>
      <c r="H4" s="545">
        <v>2024</v>
      </c>
      <c r="I4" s="544"/>
    </row>
    <row r="5" spans="1:9" x14ac:dyDescent="0.2">
      <c r="A5" s="4"/>
      <c r="B5" s="4" t="s">
        <v>1</v>
      </c>
      <c r="C5" s="5" t="s">
        <v>2</v>
      </c>
      <c r="D5" s="6" t="s">
        <v>1</v>
      </c>
      <c r="E5" s="6" t="s">
        <v>2</v>
      </c>
      <c r="F5" s="4" t="s">
        <v>1</v>
      </c>
      <c r="G5" s="5" t="s">
        <v>2</v>
      </c>
      <c r="H5" s="6" t="s">
        <v>1</v>
      </c>
      <c r="I5" s="5" t="s">
        <v>2</v>
      </c>
    </row>
    <row r="6" spans="1:9" x14ac:dyDescent="0.2">
      <c r="A6" s="7" t="s">
        <v>3</v>
      </c>
      <c r="B6" s="541">
        <v>4.3</v>
      </c>
      <c r="C6" s="496">
        <v>5.5</v>
      </c>
      <c r="D6" s="542">
        <v>3.5</v>
      </c>
      <c r="E6" s="542">
        <v>3.5</v>
      </c>
      <c r="F6" s="541">
        <v>3.2</v>
      </c>
      <c r="G6" s="496">
        <v>3.5</v>
      </c>
      <c r="H6" s="542">
        <v>3.2</v>
      </c>
      <c r="I6" s="496">
        <v>3.5</v>
      </c>
    </row>
    <row r="7" spans="1:9" x14ac:dyDescent="0.2">
      <c r="A7" s="8" t="s">
        <v>4</v>
      </c>
      <c r="B7" s="541"/>
      <c r="C7" s="496"/>
      <c r="D7" s="542"/>
      <c r="E7" s="542"/>
      <c r="F7" s="541"/>
      <c r="G7" s="496"/>
      <c r="H7" s="542"/>
      <c r="I7" s="496"/>
    </row>
    <row r="8" spans="1:9" x14ac:dyDescent="0.2">
      <c r="A8" s="7" t="s">
        <v>5</v>
      </c>
      <c r="B8" s="541">
        <v>5.3</v>
      </c>
      <c r="C8" s="496">
        <v>7.3</v>
      </c>
      <c r="D8" s="542">
        <v>4.2</v>
      </c>
      <c r="E8" s="542">
        <v>4.5999999999999996</v>
      </c>
      <c r="F8" s="541">
        <v>3.7</v>
      </c>
      <c r="G8" s="496">
        <v>4.2</v>
      </c>
      <c r="H8" s="542">
        <v>3.2</v>
      </c>
      <c r="I8" s="496">
        <v>3.7</v>
      </c>
    </row>
    <row r="9" spans="1:9" x14ac:dyDescent="0.2">
      <c r="A9" s="8" t="s">
        <v>4</v>
      </c>
      <c r="B9" s="541"/>
      <c r="C9" s="496"/>
      <c r="D9" s="542"/>
      <c r="E9" s="542"/>
      <c r="F9" s="541"/>
      <c r="G9" s="496"/>
      <c r="H9" s="542"/>
      <c r="I9" s="496"/>
    </row>
    <row r="10" spans="1:9" x14ac:dyDescent="0.2">
      <c r="A10" s="7" t="s">
        <v>6</v>
      </c>
      <c r="B10" s="541">
        <v>2.7</v>
      </c>
      <c r="C10" s="496">
        <v>2</v>
      </c>
      <c r="D10" s="542">
        <v>3</v>
      </c>
      <c r="E10" s="542">
        <v>2.8</v>
      </c>
      <c r="F10" s="541">
        <v>3</v>
      </c>
      <c r="G10" s="496">
        <v>3</v>
      </c>
      <c r="H10" s="542">
        <v>3</v>
      </c>
      <c r="I10" s="496">
        <v>3</v>
      </c>
    </row>
    <row r="11" spans="1:9" x14ac:dyDescent="0.2">
      <c r="A11" s="8" t="s">
        <v>7</v>
      </c>
      <c r="B11" s="541"/>
      <c r="C11" s="496"/>
      <c r="D11" s="542"/>
      <c r="E11" s="542"/>
      <c r="F11" s="541"/>
      <c r="G11" s="496"/>
      <c r="H11" s="542"/>
      <c r="I11" s="496"/>
    </row>
    <row r="12" spans="1:9" x14ac:dyDescent="0.2">
      <c r="A12" s="7" t="s">
        <v>8</v>
      </c>
      <c r="B12" s="539">
        <v>754</v>
      </c>
      <c r="C12" s="492">
        <v>766</v>
      </c>
      <c r="D12" s="537">
        <v>735</v>
      </c>
      <c r="E12" s="537">
        <v>766</v>
      </c>
      <c r="F12" s="539">
        <v>735</v>
      </c>
      <c r="G12" s="492">
        <v>769</v>
      </c>
      <c r="H12" s="537">
        <v>735</v>
      </c>
      <c r="I12" s="492">
        <v>772</v>
      </c>
    </row>
    <row r="13" spans="1:9" x14ac:dyDescent="0.2">
      <c r="A13" s="8" t="s">
        <v>9</v>
      </c>
      <c r="B13" s="539"/>
      <c r="C13" s="492"/>
      <c r="D13" s="537"/>
      <c r="E13" s="537"/>
      <c r="F13" s="539"/>
      <c r="G13" s="492"/>
      <c r="H13" s="537"/>
      <c r="I13" s="492"/>
    </row>
    <row r="14" spans="1:9" x14ac:dyDescent="0.2">
      <c r="A14" s="7" t="s">
        <v>10</v>
      </c>
      <c r="B14" s="539">
        <v>260</v>
      </c>
      <c r="C14" s="492">
        <v>260</v>
      </c>
      <c r="D14" s="537">
        <v>280</v>
      </c>
      <c r="E14" s="537">
        <v>275</v>
      </c>
      <c r="F14" s="539">
        <v>280</v>
      </c>
      <c r="G14" s="492">
        <v>285</v>
      </c>
      <c r="H14" s="537">
        <v>280</v>
      </c>
      <c r="I14" s="492">
        <v>295</v>
      </c>
    </row>
    <row r="15" spans="1:9" x14ac:dyDescent="0.2">
      <c r="A15" s="9" t="s">
        <v>11</v>
      </c>
      <c r="B15" s="540"/>
      <c r="C15" s="494"/>
      <c r="D15" s="538"/>
      <c r="E15" s="538"/>
      <c r="F15" s="540"/>
      <c r="G15" s="494"/>
      <c r="H15" s="538"/>
      <c r="I15" s="494"/>
    </row>
    <row r="16" spans="1:9" x14ac:dyDescent="0.2">
      <c r="A16" s="2" t="s">
        <v>12</v>
      </c>
    </row>
  </sheetData>
  <mergeCells count="44">
    <mergeCell ref="B4:C4"/>
    <mergeCell ref="D4:E4"/>
    <mergeCell ref="F4:G4"/>
    <mergeCell ref="H4:I4"/>
    <mergeCell ref="B6:B7"/>
    <mergeCell ref="C6:C7"/>
    <mergeCell ref="D6:D7"/>
    <mergeCell ref="E6:E7"/>
    <mergeCell ref="F6:F7"/>
    <mergeCell ref="G6:G7"/>
    <mergeCell ref="H6:H7"/>
    <mergeCell ref="I6:I7"/>
    <mergeCell ref="B8:B9"/>
    <mergeCell ref="C8:C9"/>
    <mergeCell ref="D8:D9"/>
    <mergeCell ref="E8:E9"/>
    <mergeCell ref="F8:F9"/>
    <mergeCell ref="G8:G9"/>
    <mergeCell ref="H8:H9"/>
    <mergeCell ref="I8:I9"/>
    <mergeCell ref="H10:H11"/>
    <mergeCell ref="I10:I11"/>
    <mergeCell ref="G12:G13"/>
    <mergeCell ref="H12:H13"/>
    <mergeCell ref="I12:I13"/>
    <mergeCell ref="B10:B11"/>
    <mergeCell ref="C10:C11"/>
    <mergeCell ref="D10:D11"/>
    <mergeCell ref="E10:E11"/>
    <mergeCell ref="F10:F11"/>
    <mergeCell ref="G10:G11"/>
    <mergeCell ref="B12:B13"/>
    <mergeCell ref="C12:C13"/>
    <mergeCell ref="D12:D13"/>
    <mergeCell ref="E12:E13"/>
    <mergeCell ref="F12:F13"/>
    <mergeCell ref="H14:H15"/>
    <mergeCell ref="I14:I15"/>
    <mergeCell ref="B14:B15"/>
    <mergeCell ref="C14:C15"/>
    <mergeCell ref="D14:D15"/>
    <mergeCell ref="E14:E15"/>
    <mergeCell ref="F14:F15"/>
    <mergeCell ref="G14:G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064-F26C-417B-AD8A-6B5E60F569AB}">
  <dimension ref="A1:E19"/>
  <sheetViews>
    <sheetView zoomScaleNormal="100" workbookViewId="0"/>
  </sheetViews>
  <sheetFormatPr baseColWidth="10" defaultColWidth="10.85546875" defaultRowHeight="12.75" x14ac:dyDescent="0.2"/>
  <cols>
    <col min="1" max="1" width="42.85546875" style="2" bestFit="1" customWidth="1"/>
    <col min="2" max="16384" width="10.85546875" style="2"/>
  </cols>
  <sheetData>
    <row r="1" spans="1:5" x14ac:dyDescent="0.2">
      <c r="A1" s="1" t="s">
        <v>28</v>
      </c>
    </row>
    <row r="2" spans="1:5" x14ac:dyDescent="0.2">
      <c r="A2" s="1" t="s">
        <v>29</v>
      </c>
    </row>
    <row r="3" spans="1:5" x14ac:dyDescent="0.2">
      <c r="A3" s="2" t="s">
        <v>30</v>
      </c>
    </row>
    <row r="5" spans="1:5" x14ac:dyDescent="0.2">
      <c r="A5" s="20"/>
      <c r="B5" s="23">
        <v>2021</v>
      </c>
      <c r="C5" s="21">
        <v>2022</v>
      </c>
      <c r="D5" s="23">
        <v>2023</v>
      </c>
      <c r="E5" s="22">
        <v>2024</v>
      </c>
    </row>
    <row r="6" spans="1:5" x14ac:dyDescent="0.2">
      <c r="A6" s="11" t="s">
        <v>14</v>
      </c>
      <c r="B6" s="24">
        <v>45426763.51291427</v>
      </c>
      <c r="C6" s="27">
        <v>44595707.129406475</v>
      </c>
      <c r="D6" s="24">
        <v>46763244.112518162</v>
      </c>
      <c r="E6" s="12">
        <v>49824470.285307504</v>
      </c>
    </row>
    <row r="7" spans="1:5" x14ac:dyDescent="0.2">
      <c r="A7" s="11" t="s">
        <v>15</v>
      </c>
      <c r="B7" s="24">
        <v>45411922.633114271</v>
      </c>
      <c r="C7" s="27">
        <v>44580854.831606477</v>
      </c>
      <c r="D7" s="24">
        <v>46748408.869718164</v>
      </c>
      <c r="E7" s="12">
        <v>49809622.652507506</v>
      </c>
    </row>
    <row r="8" spans="1:5" x14ac:dyDescent="0.2">
      <c r="A8" s="13" t="s">
        <v>16</v>
      </c>
      <c r="B8" s="25">
        <v>37173579.147123069</v>
      </c>
      <c r="C8" s="16">
        <v>35887349.194829002</v>
      </c>
      <c r="D8" s="25">
        <v>37594823.715818055</v>
      </c>
      <c r="E8" s="14">
        <v>40168785.220037356</v>
      </c>
    </row>
    <row r="9" spans="1:5" x14ac:dyDescent="0.2">
      <c r="A9" s="15" t="s">
        <v>17</v>
      </c>
      <c r="B9" s="25">
        <v>1192107.1209999998</v>
      </c>
      <c r="C9" s="16">
        <v>1459988.2650000001</v>
      </c>
      <c r="D9" s="25">
        <v>1689979.6009999998</v>
      </c>
      <c r="E9" s="14">
        <v>1760024.0489999996</v>
      </c>
    </row>
    <row r="10" spans="1:5" x14ac:dyDescent="0.2">
      <c r="A10" s="15" t="s">
        <v>18</v>
      </c>
      <c r="B10" s="25">
        <v>35981472.026123069</v>
      </c>
      <c r="C10" s="16">
        <v>34427360.929829001</v>
      </c>
      <c r="D10" s="25">
        <v>35904844.114818051</v>
      </c>
      <c r="E10" s="14">
        <v>38408761.171037354</v>
      </c>
    </row>
    <row r="11" spans="1:5" x14ac:dyDescent="0.2">
      <c r="A11" s="13" t="s">
        <v>19</v>
      </c>
      <c r="B11" s="25">
        <v>913642.26799999992</v>
      </c>
      <c r="C11" s="16">
        <v>974892.28499999992</v>
      </c>
      <c r="D11" s="25">
        <v>1097451.8389999999</v>
      </c>
      <c r="E11" s="14">
        <v>1232230.888</v>
      </c>
    </row>
    <row r="12" spans="1:5" x14ac:dyDescent="0.2">
      <c r="A12" s="13" t="s">
        <v>20</v>
      </c>
      <c r="B12" s="25">
        <v>3355636.7494089254</v>
      </c>
      <c r="C12" s="16">
        <v>3482499.4037671983</v>
      </c>
      <c r="D12" s="25">
        <v>3615296.3020577789</v>
      </c>
      <c r="E12" s="14">
        <v>3752984.0946245128</v>
      </c>
    </row>
    <row r="13" spans="1:5" x14ac:dyDescent="0.2">
      <c r="A13" s="13" t="s">
        <v>21</v>
      </c>
      <c r="B13" s="25">
        <v>139809.51946673848</v>
      </c>
      <c r="C13" s="16">
        <v>148314.98137274993</v>
      </c>
      <c r="D13" s="25">
        <v>157337.88083340868</v>
      </c>
      <c r="E13" s="14">
        <v>166909.69902422759</v>
      </c>
    </row>
    <row r="14" spans="1:5" x14ac:dyDescent="0.2">
      <c r="A14" s="13" t="s">
        <v>22</v>
      </c>
      <c r="B14" s="25">
        <v>931842.73495387216</v>
      </c>
      <c r="C14" s="16">
        <v>1005849.420925822</v>
      </c>
      <c r="D14" s="25">
        <v>1003061.6001580618</v>
      </c>
      <c r="E14" s="14">
        <v>995185.79464446707</v>
      </c>
    </row>
    <row r="15" spans="1:5" x14ac:dyDescent="0.2">
      <c r="A15" s="13" t="s">
        <v>23</v>
      </c>
      <c r="B15" s="25">
        <v>1117126.6639901409</v>
      </c>
      <c r="C15" s="16">
        <v>1153900.2941108854</v>
      </c>
      <c r="D15" s="25">
        <v>1192360.1926720445</v>
      </c>
      <c r="E15" s="14">
        <v>1232139.1974912644</v>
      </c>
    </row>
    <row r="16" spans="1:5" x14ac:dyDescent="0.2">
      <c r="A16" s="13" t="s">
        <v>24</v>
      </c>
      <c r="B16" s="25">
        <v>1780285.550171531</v>
      </c>
      <c r="C16" s="16">
        <v>1928049.251600835</v>
      </c>
      <c r="D16" s="25">
        <v>2088077.339178818</v>
      </c>
      <c r="E16" s="14">
        <v>2261387.7586856768</v>
      </c>
    </row>
    <row r="17" spans="1:5" x14ac:dyDescent="0.2">
      <c r="A17" s="11" t="s">
        <v>25</v>
      </c>
      <c r="B17" s="24">
        <v>14840.879800000001</v>
      </c>
      <c r="C17" s="27">
        <v>14852.2978</v>
      </c>
      <c r="D17" s="24">
        <v>14835.2428</v>
      </c>
      <c r="E17" s="12">
        <v>14847.632800000001</v>
      </c>
    </row>
    <row r="18" spans="1:5" x14ac:dyDescent="0.2">
      <c r="A18" s="17" t="s">
        <v>26</v>
      </c>
      <c r="B18" s="26">
        <v>14840.879800000001</v>
      </c>
      <c r="C18" s="18">
        <v>14852.2978</v>
      </c>
      <c r="D18" s="26">
        <v>14835.2428</v>
      </c>
      <c r="E18" s="19">
        <v>14847.632800000001</v>
      </c>
    </row>
    <row r="19" spans="1:5" x14ac:dyDescent="0.2">
      <c r="A19" s="10" t="s">
        <v>27</v>
      </c>
      <c r="B19" s="10"/>
      <c r="C19" s="10"/>
      <c r="D19" s="10"/>
      <c r="E19" s="1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7F95-F43B-4362-927B-15BFC654F874}">
  <dimension ref="A1:E20"/>
  <sheetViews>
    <sheetView zoomScaleNormal="100" workbookViewId="0"/>
  </sheetViews>
  <sheetFormatPr baseColWidth="10" defaultColWidth="10.85546875" defaultRowHeight="12.75" x14ac:dyDescent="0.2"/>
  <cols>
    <col min="1" max="1" width="43.7109375" style="2" customWidth="1"/>
    <col min="2" max="16384" width="10.85546875" style="2"/>
  </cols>
  <sheetData>
    <row r="1" spans="1:5" x14ac:dyDescent="0.2">
      <c r="A1" s="28" t="s">
        <v>39</v>
      </c>
    </row>
    <row r="2" spans="1:5" x14ac:dyDescent="0.2">
      <c r="A2" s="28" t="s">
        <v>31</v>
      </c>
    </row>
    <row r="3" spans="1:5" x14ac:dyDescent="0.2">
      <c r="A3" s="29" t="s">
        <v>507</v>
      </c>
    </row>
    <row r="4" spans="1:5" x14ac:dyDescent="0.2">
      <c r="A4" s="29"/>
    </row>
    <row r="5" spans="1:5" x14ac:dyDescent="0.2">
      <c r="A5" s="30"/>
      <c r="B5" s="31">
        <v>2021</v>
      </c>
      <c r="C5" s="32">
        <v>2022</v>
      </c>
      <c r="D5" s="31">
        <v>2023</v>
      </c>
      <c r="E5" s="33">
        <v>2024</v>
      </c>
    </row>
    <row r="6" spans="1:5" x14ac:dyDescent="0.2">
      <c r="A6" s="34" t="s">
        <v>32</v>
      </c>
      <c r="B6" s="35">
        <v>45616490.379129544</v>
      </c>
      <c r="C6" s="36">
        <v>47326528.037877351</v>
      </c>
      <c r="D6" s="35">
        <v>49829389.346982241</v>
      </c>
      <c r="E6" s="37">
        <v>51200349.744160928</v>
      </c>
    </row>
    <row r="7" spans="1:5" x14ac:dyDescent="0.2">
      <c r="A7" s="38" t="s">
        <v>33</v>
      </c>
      <c r="B7" s="39">
        <v>0.18471819251520438</v>
      </c>
      <c r="C7" s="40">
        <v>3.7487269286507585E-2</v>
      </c>
      <c r="D7" s="39">
        <v>5.2884955074282036E-2</v>
      </c>
      <c r="E7" s="41">
        <v>2.7513088463359203E-2</v>
      </c>
    </row>
    <row r="8" spans="1:5" ht="25.5" x14ac:dyDescent="0.2">
      <c r="A8" s="42" t="s">
        <v>34</v>
      </c>
      <c r="B8" s="43">
        <v>-1039532.6899999978</v>
      </c>
      <c r="C8" s="44">
        <v>0</v>
      </c>
      <c r="D8" s="43">
        <v>0</v>
      </c>
      <c r="E8" s="45">
        <v>0</v>
      </c>
    </row>
    <row r="9" spans="1:5" ht="18.75" customHeight="1" x14ac:dyDescent="0.2">
      <c r="A9" s="42" t="s">
        <v>35</v>
      </c>
      <c r="B9" s="43">
        <v>554627.43749999977</v>
      </c>
      <c r="C9" s="44">
        <v>-1230482.4351875</v>
      </c>
      <c r="D9" s="43">
        <v>-1565520.1204190627</v>
      </c>
      <c r="E9" s="45">
        <v>0</v>
      </c>
    </row>
    <row r="10" spans="1:5" ht="21.75" customHeight="1" x14ac:dyDescent="0.2">
      <c r="A10" s="38" t="s">
        <v>36</v>
      </c>
      <c r="B10" s="43">
        <v>295178.38628472411</v>
      </c>
      <c r="C10" s="43">
        <v>-1500338.4732833765</v>
      </c>
      <c r="D10" s="43">
        <v>-1500625.1140450165</v>
      </c>
      <c r="E10" s="43">
        <v>-1375879.4588534236</v>
      </c>
    </row>
    <row r="11" spans="1:5" x14ac:dyDescent="0.2">
      <c r="A11" s="46" t="s">
        <v>37</v>
      </c>
      <c r="B11" s="35">
        <v>45426763.51291427</v>
      </c>
      <c r="C11" s="35">
        <v>44595707.129406475</v>
      </c>
      <c r="D11" s="35">
        <v>46763244.112518162</v>
      </c>
      <c r="E11" s="37">
        <v>49824470.285307504</v>
      </c>
    </row>
    <row r="12" spans="1:5" x14ac:dyDescent="0.2">
      <c r="A12" s="47" t="s">
        <v>33</v>
      </c>
      <c r="B12" s="48">
        <v>0.24656818617231946</v>
      </c>
      <c r="C12" s="48">
        <v>-1.829442203760645E-2</v>
      </c>
      <c r="D12" s="48">
        <v>4.8604162208303991E-2</v>
      </c>
      <c r="E12" s="49">
        <v>6.54622285276798E-2</v>
      </c>
    </row>
    <row r="13" spans="1:5" x14ac:dyDescent="0.2">
      <c r="A13" s="10" t="s">
        <v>38</v>
      </c>
      <c r="C13" s="50"/>
    </row>
    <row r="14" spans="1:5" x14ac:dyDescent="0.2">
      <c r="B14" s="50"/>
      <c r="C14" s="50"/>
      <c r="D14" s="50"/>
      <c r="E14" s="50"/>
    </row>
    <row r="15" spans="1:5" x14ac:dyDescent="0.2">
      <c r="B15" s="50"/>
    </row>
    <row r="16" spans="1:5" x14ac:dyDescent="0.2">
      <c r="B16" s="50"/>
    </row>
    <row r="18" spans="2:5" x14ac:dyDescent="0.2">
      <c r="B18" s="50"/>
      <c r="C18" s="50"/>
      <c r="D18" s="50"/>
      <c r="E18" s="50"/>
    </row>
    <row r="19" spans="2:5" x14ac:dyDescent="0.2">
      <c r="B19" s="50"/>
      <c r="C19" s="50"/>
      <c r="D19" s="50"/>
      <c r="E19" s="50"/>
    </row>
    <row r="20" spans="2:5" x14ac:dyDescent="0.2">
      <c r="B20" s="5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FE0D-C373-468A-AA90-E44FA94C30BF}">
  <dimension ref="A1:I11"/>
  <sheetViews>
    <sheetView workbookViewId="0">
      <selection sqref="A1:I1"/>
    </sheetView>
  </sheetViews>
  <sheetFormatPr baseColWidth="10" defaultColWidth="10.85546875" defaultRowHeight="12.75" x14ac:dyDescent="0.2"/>
  <cols>
    <col min="1" max="1" width="31.42578125" style="2" bestFit="1" customWidth="1"/>
    <col min="2" max="16384" width="10.85546875" style="2"/>
  </cols>
  <sheetData>
    <row r="1" spans="1:9" x14ac:dyDescent="0.2">
      <c r="A1" s="516" t="s">
        <v>40</v>
      </c>
      <c r="B1" s="516"/>
      <c r="C1" s="516"/>
      <c r="D1" s="516"/>
      <c r="E1" s="516"/>
      <c r="F1" s="516"/>
      <c r="G1" s="516"/>
      <c r="H1" s="516"/>
      <c r="I1" s="516"/>
    </row>
    <row r="2" spans="1:9" x14ac:dyDescent="0.2">
      <c r="A2" s="516" t="s">
        <v>41</v>
      </c>
      <c r="B2" s="516"/>
      <c r="C2" s="516"/>
      <c r="D2" s="516"/>
      <c r="E2" s="516"/>
      <c r="F2" s="516"/>
      <c r="G2" s="516"/>
      <c r="H2" s="516"/>
      <c r="I2" s="516"/>
    </row>
    <row r="3" spans="1:9" x14ac:dyDescent="0.2">
      <c r="A3" s="53"/>
    </row>
    <row r="4" spans="1:9" x14ac:dyDescent="0.2">
      <c r="A4" s="551"/>
      <c r="B4" s="546">
        <v>2021</v>
      </c>
      <c r="C4" s="547"/>
      <c r="D4" s="548">
        <v>2022</v>
      </c>
      <c r="E4" s="548"/>
      <c r="F4" s="546">
        <v>2023</v>
      </c>
      <c r="G4" s="547"/>
      <c r="H4" s="549">
        <v>2024</v>
      </c>
      <c r="I4" s="550"/>
    </row>
    <row r="5" spans="1:9" x14ac:dyDescent="0.2">
      <c r="A5" s="539"/>
      <c r="B5" s="70" t="s">
        <v>42</v>
      </c>
      <c r="C5" s="57" t="s">
        <v>43</v>
      </c>
      <c r="D5" s="54" t="s">
        <v>42</v>
      </c>
      <c r="E5" s="54" t="s">
        <v>43</v>
      </c>
      <c r="F5" s="70" t="s">
        <v>42</v>
      </c>
      <c r="G5" s="57" t="s">
        <v>43</v>
      </c>
      <c r="H5" s="54" t="s">
        <v>42</v>
      </c>
      <c r="I5" s="57" t="s">
        <v>43</v>
      </c>
    </row>
    <row r="6" spans="1:9" x14ac:dyDescent="0.2">
      <c r="A6" s="60" t="s">
        <v>44</v>
      </c>
      <c r="B6" s="71"/>
      <c r="C6" s="72"/>
      <c r="D6" s="61"/>
      <c r="E6" s="62"/>
      <c r="F6" s="71"/>
      <c r="G6" s="72"/>
      <c r="H6" s="63"/>
      <c r="I6" s="64"/>
    </row>
    <row r="7" spans="1:9" x14ac:dyDescent="0.2">
      <c r="A7" s="13" t="s">
        <v>45</v>
      </c>
      <c r="B7" s="73">
        <v>1.9425900592972001E-2</v>
      </c>
      <c r="C7" s="65">
        <v>1.9425900592972001E-2</v>
      </c>
      <c r="D7" s="58">
        <v>2.0879440084430545E-2</v>
      </c>
      <c r="E7" s="58">
        <v>2.0879440084430545E-2</v>
      </c>
      <c r="F7" s="73">
        <v>2.2245902074771173E-2</v>
      </c>
      <c r="G7" s="65">
        <v>2.2245902074771173E-2</v>
      </c>
      <c r="H7" s="58">
        <v>2.3349634101626604E-2</v>
      </c>
      <c r="I7" s="65">
        <v>2.3349634101626604E-2</v>
      </c>
    </row>
    <row r="8" spans="1:9" x14ac:dyDescent="0.2">
      <c r="A8" s="13" t="s">
        <v>46</v>
      </c>
      <c r="B8" s="73">
        <v>2.4E-2</v>
      </c>
      <c r="C8" s="74">
        <v>6.2300000000000001E-2</v>
      </c>
      <c r="D8" s="58">
        <v>0.01</v>
      </c>
      <c r="E8" s="59">
        <v>4.8099999999999997E-2</v>
      </c>
      <c r="F8" s="73">
        <v>0</v>
      </c>
      <c r="G8" s="74">
        <v>3.5000000000000003E-2</v>
      </c>
      <c r="H8" s="58">
        <v>-8.0000000000000002E-3</v>
      </c>
      <c r="I8" s="65">
        <v>2.3599999999999999E-2</v>
      </c>
    </row>
    <row r="9" spans="1:9" x14ac:dyDescent="0.2">
      <c r="A9" s="60" t="s">
        <v>47</v>
      </c>
      <c r="B9" s="75"/>
      <c r="C9" s="76"/>
      <c r="D9" s="68"/>
      <c r="E9" s="69"/>
      <c r="F9" s="75"/>
      <c r="G9" s="76"/>
      <c r="H9" s="63"/>
      <c r="I9" s="64"/>
    </row>
    <row r="10" spans="1:9" x14ac:dyDescent="0.2">
      <c r="A10" s="17" t="s">
        <v>48</v>
      </c>
      <c r="B10" s="77">
        <v>273</v>
      </c>
      <c r="C10" s="67">
        <v>273</v>
      </c>
      <c r="D10" s="66">
        <v>273</v>
      </c>
      <c r="E10" s="66">
        <v>273</v>
      </c>
      <c r="F10" s="77">
        <v>273</v>
      </c>
      <c r="G10" s="67">
        <v>273</v>
      </c>
      <c r="H10" s="66">
        <v>273</v>
      </c>
      <c r="I10" s="67">
        <v>273</v>
      </c>
    </row>
    <row r="11" spans="1:9" x14ac:dyDescent="0.2">
      <c r="A11" s="52" t="s">
        <v>27</v>
      </c>
      <c r="B11" s="10"/>
      <c r="C11" s="10"/>
      <c r="D11" s="10"/>
      <c r="E11" s="10"/>
      <c r="F11" s="10"/>
      <c r="G11" s="10"/>
      <c r="H11" s="10"/>
      <c r="I11" s="10"/>
    </row>
  </sheetData>
  <mergeCells count="7">
    <mergeCell ref="A1:I1"/>
    <mergeCell ref="A2:I2"/>
    <mergeCell ref="B4:C4"/>
    <mergeCell ref="D4:E4"/>
    <mergeCell ref="F4:G4"/>
    <mergeCell ref="H4:I4"/>
    <mergeCell ref="A4:A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1FB27-1C37-4AFF-B0B7-4E15E90D8995}">
  <dimension ref="A1:E16"/>
  <sheetViews>
    <sheetView workbookViewId="0"/>
  </sheetViews>
  <sheetFormatPr baseColWidth="10" defaultColWidth="10.85546875" defaultRowHeight="12.75" x14ac:dyDescent="0.2"/>
  <cols>
    <col min="1" max="1" width="29.42578125" style="2" customWidth="1"/>
    <col min="2" max="16384" width="10.85546875" style="2"/>
  </cols>
  <sheetData>
    <row r="1" spans="1:5" x14ac:dyDescent="0.2">
      <c r="A1" s="78" t="s">
        <v>49</v>
      </c>
    </row>
    <row r="2" spans="1:5" x14ac:dyDescent="0.2">
      <c r="A2" s="78" t="s">
        <v>50</v>
      </c>
    </row>
    <row r="3" spans="1:5" x14ac:dyDescent="0.2">
      <c r="A3" s="79" t="s">
        <v>30</v>
      </c>
    </row>
    <row r="4" spans="1:5" x14ac:dyDescent="0.2">
      <c r="A4" s="79"/>
    </row>
    <row r="5" spans="1:5" x14ac:dyDescent="0.2">
      <c r="A5" s="20"/>
      <c r="B5" s="23">
        <v>2021</v>
      </c>
      <c r="C5" s="21">
        <v>2022</v>
      </c>
      <c r="D5" s="23">
        <v>2023</v>
      </c>
      <c r="E5" s="85">
        <v>2024</v>
      </c>
    </row>
    <row r="6" spans="1:5" x14ac:dyDescent="0.2">
      <c r="A6" s="11" t="s">
        <v>14</v>
      </c>
      <c r="B6" s="86">
        <v>45727831.935540527</v>
      </c>
      <c r="C6" s="89">
        <v>46880623.089488812</v>
      </c>
      <c r="D6" s="86">
        <v>48055141.796345107</v>
      </c>
      <c r="E6" s="80">
        <v>50262166.824573889</v>
      </c>
    </row>
    <row r="7" spans="1:5" x14ac:dyDescent="0.2">
      <c r="A7" s="81" t="s">
        <v>16</v>
      </c>
      <c r="B7" s="87">
        <v>36845629.71939791</v>
      </c>
      <c r="C7" s="90">
        <v>37948291.947216913</v>
      </c>
      <c r="D7" s="87">
        <v>38899808.565592557</v>
      </c>
      <c r="E7" s="82">
        <v>40901683.740625478</v>
      </c>
    </row>
    <row r="8" spans="1:5" x14ac:dyDescent="0.2">
      <c r="A8" s="81" t="s">
        <v>51</v>
      </c>
      <c r="B8" s="87">
        <v>1683637.9777155989</v>
      </c>
      <c r="C8" s="90">
        <v>1591403.3390330076</v>
      </c>
      <c r="D8" s="87">
        <v>1584132.7982624297</v>
      </c>
      <c r="E8" s="82">
        <v>1473506.954163776</v>
      </c>
    </row>
    <row r="9" spans="1:5" ht="15" x14ac:dyDescent="0.2">
      <c r="A9" s="81" t="s">
        <v>52</v>
      </c>
      <c r="B9" s="87">
        <v>35161991.741682313</v>
      </c>
      <c r="C9" s="90">
        <v>36356888.608183905</v>
      </c>
      <c r="D9" s="87">
        <v>37315675.767330125</v>
      </c>
      <c r="E9" s="82">
        <v>39428176.786461703</v>
      </c>
    </row>
    <row r="10" spans="1:5" x14ac:dyDescent="0.2">
      <c r="A10" s="81" t="s">
        <v>19</v>
      </c>
      <c r="B10" s="87">
        <v>1341047.3217104077</v>
      </c>
      <c r="C10" s="90">
        <v>1036770.0776553586</v>
      </c>
      <c r="D10" s="87">
        <v>962592.19263535703</v>
      </c>
      <c r="E10" s="82">
        <v>852251.92048385239</v>
      </c>
    </row>
    <row r="11" spans="1:5" x14ac:dyDescent="0.2">
      <c r="A11" s="81" t="s">
        <v>53</v>
      </c>
      <c r="B11" s="87">
        <v>2953234.9311563256</v>
      </c>
      <c r="C11" s="90">
        <v>3030833.0374545022</v>
      </c>
      <c r="D11" s="87">
        <v>3086722.7716244082</v>
      </c>
      <c r="E11" s="82">
        <v>3148964.9554534415</v>
      </c>
    </row>
    <row r="12" spans="1:5" ht="15" x14ac:dyDescent="0.2">
      <c r="A12" s="83" t="s">
        <v>54</v>
      </c>
      <c r="B12" s="88">
        <v>4587919.9632758899</v>
      </c>
      <c r="C12" s="91">
        <v>4864728.0271620369</v>
      </c>
      <c r="D12" s="88">
        <v>5106018.2664927887</v>
      </c>
      <c r="E12" s="84">
        <v>5359266.2080111261</v>
      </c>
    </row>
    <row r="13" spans="1:5" ht="46.5" customHeight="1" x14ac:dyDescent="0.2">
      <c r="A13" s="552" t="s">
        <v>55</v>
      </c>
      <c r="B13" s="552"/>
      <c r="C13" s="552"/>
      <c r="D13" s="552"/>
      <c r="E13" s="552"/>
    </row>
    <row r="14" spans="1:5" ht="62.25" customHeight="1" x14ac:dyDescent="0.2">
      <c r="A14" s="553" t="s">
        <v>56</v>
      </c>
      <c r="B14" s="553"/>
      <c r="C14" s="553"/>
      <c r="D14" s="553"/>
      <c r="E14" s="553"/>
    </row>
    <row r="15" spans="1:5" x14ac:dyDescent="0.2">
      <c r="A15" s="10" t="s">
        <v>27</v>
      </c>
      <c r="B15" s="10"/>
      <c r="C15" s="10"/>
      <c r="D15" s="10"/>
      <c r="E15" s="10"/>
    </row>
    <row r="16" spans="1:5" x14ac:dyDescent="0.2">
      <c r="B16" s="105"/>
      <c r="C16" s="105"/>
      <c r="D16" s="105"/>
      <c r="E16" s="105"/>
    </row>
  </sheetData>
  <mergeCells count="2">
    <mergeCell ref="A13:E13"/>
    <mergeCell ref="A14:E1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9BD4-A716-4C2E-AC04-E6373CD54923}">
  <dimension ref="A1:G15"/>
  <sheetViews>
    <sheetView workbookViewId="0">
      <selection sqref="A1:E1"/>
    </sheetView>
  </sheetViews>
  <sheetFormatPr baseColWidth="10" defaultColWidth="10.85546875" defaultRowHeight="12.75" x14ac:dyDescent="0.2"/>
  <cols>
    <col min="1" max="1" width="34.42578125" style="2" customWidth="1"/>
    <col min="2" max="2" width="16.5703125" style="2" customWidth="1"/>
    <col min="3" max="3" width="17.5703125" style="2" customWidth="1"/>
    <col min="4" max="4" width="13.85546875" style="2" customWidth="1"/>
    <col min="5" max="5" width="14" style="2" customWidth="1"/>
    <col min="6" max="16384" width="10.85546875" style="2"/>
  </cols>
  <sheetData>
    <row r="1" spans="1:7" x14ac:dyDescent="0.2">
      <c r="A1" s="516" t="s">
        <v>57</v>
      </c>
      <c r="B1" s="516"/>
      <c r="C1" s="516"/>
      <c r="D1" s="516"/>
      <c r="E1" s="516"/>
    </row>
    <row r="2" spans="1:7" x14ac:dyDescent="0.2">
      <c r="A2" s="516" t="s">
        <v>58</v>
      </c>
      <c r="B2" s="516"/>
      <c r="C2" s="516"/>
      <c r="D2" s="516"/>
      <c r="E2" s="516"/>
    </row>
    <row r="3" spans="1:7" x14ac:dyDescent="0.2">
      <c r="A3" s="554" t="s">
        <v>30</v>
      </c>
      <c r="B3" s="554"/>
      <c r="C3" s="554"/>
      <c r="D3" s="554"/>
      <c r="E3" s="554"/>
    </row>
    <row r="4" spans="1:7" x14ac:dyDescent="0.2">
      <c r="A4" s="92"/>
      <c r="B4" s="92"/>
      <c r="C4" s="92"/>
      <c r="D4" s="92"/>
      <c r="E4" s="92"/>
    </row>
    <row r="5" spans="1:7" x14ac:dyDescent="0.2">
      <c r="A5" s="99"/>
      <c r="B5" s="100">
        <v>2021</v>
      </c>
      <c r="C5" s="101">
        <v>2022</v>
      </c>
      <c r="D5" s="100">
        <v>2023</v>
      </c>
      <c r="E5" s="22">
        <v>2024</v>
      </c>
    </row>
    <row r="6" spans="1:7" x14ac:dyDescent="0.2">
      <c r="A6" s="278" t="s">
        <v>59</v>
      </c>
      <c r="B6" s="279">
        <v>51228815.0905715</v>
      </c>
      <c r="C6" s="280">
        <v>52625067.460666589</v>
      </c>
      <c r="D6" s="279">
        <v>53179308.862222441</v>
      </c>
      <c r="E6" s="281">
        <v>54244141.190134138</v>
      </c>
    </row>
    <row r="7" spans="1:7" x14ac:dyDescent="0.2">
      <c r="A7" s="94" t="s">
        <v>60</v>
      </c>
      <c r="B7" s="279">
        <v>54024878.842917927</v>
      </c>
      <c r="C7" s="280">
        <v>53489776.924048461</v>
      </c>
      <c r="D7" s="279">
        <v>53369665.636661254</v>
      </c>
      <c r="E7" s="281">
        <v>54412055.964913689</v>
      </c>
    </row>
    <row r="8" spans="1:7" ht="15" x14ac:dyDescent="0.2">
      <c r="A8" s="96" t="s">
        <v>316</v>
      </c>
      <c r="B8" s="97">
        <v>5.5511031401401123E-2</v>
      </c>
      <c r="C8" s="95">
        <v>-9.9047314927872554E-3</v>
      </c>
      <c r="D8" s="97">
        <v>-2.2454998748220323E-3</v>
      </c>
      <c r="E8" s="98">
        <v>1.953151318857782E-2</v>
      </c>
    </row>
    <row r="9" spans="1:7" x14ac:dyDescent="0.2">
      <c r="A9" s="94" t="s">
        <v>61</v>
      </c>
      <c r="B9" s="279">
        <v>2796063.7523464262</v>
      </c>
      <c r="C9" s="280">
        <v>864709.46338187158</v>
      </c>
      <c r="D9" s="279">
        <v>190356.77443881333</v>
      </c>
      <c r="E9" s="281">
        <v>167914.77477955073</v>
      </c>
    </row>
    <row r="10" spans="1:7" x14ac:dyDescent="0.2">
      <c r="A10" s="11" t="s">
        <v>62</v>
      </c>
      <c r="B10" s="282">
        <v>1.379532516189547E-2</v>
      </c>
      <c r="C10" s="283">
        <v>4.1151090742893564E-3</v>
      </c>
      <c r="D10" s="282">
        <v>8.747176774871984E-4</v>
      </c>
      <c r="E10" s="284">
        <v>7.4554357998306764E-4</v>
      </c>
    </row>
    <row r="11" spans="1:7" x14ac:dyDescent="0.2">
      <c r="A11" s="277" t="s">
        <v>63</v>
      </c>
      <c r="B11" s="285">
        <v>5.4579902880889319E-2</v>
      </c>
      <c r="C11" s="286">
        <v>1.6431512682205662E-2</v>
      </c>
      <c r="D11" s="285">
        <v>3.5795270474836549E-3</v>
      </c>
      <c r="E11" s="287">
        <v>3.0955375289467568E-3</v>
      </c>
    </row>
    <row r="12" spans="1:7" x14ac:dyDescent="0.2">
      <c r="A12" s="555" t="s">
        <v>64</v>
      </c>
      <c r="B12" s="555"/>
      <c r="C12" s="555"/>
      <c r="D12" s="555"/>
      <c r="E12" s="555"/>
    </row>
    <row r="13" spans="1:7" x14ac:dyDescent="0.2">
      <c r="A13" s="10" t="s">
        <v>27</v>
      </c>
      <c r="B13" s="10"/>
      <c r="C13" s="10"/>
      <c r="D13" s="10"/>
      <c r="E13" s="10"/>
    </row>
    <row r="15" spans="1:7" x14ac:dyDescent="0.2">
      <c r="B15" s="93"/>
      <c r="C15" s="93"/>
      <c r="D15" s="93"/>
      <c r="E15" s="93"/>
      <c r="F15" s="93"/>
      <c r="G15" s="93"/>
    </row>
  </sheetData>
  <mergeCells count="4">
    <mergeCell ref="A1:E1"/>
    <mergeCell ref="A2:E2"/>
    <mergeCell ref="A3:E3"/>
    <mergeCell ref="A12:E12"/>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A896-CC48-42EB-B1CD-9F5467456FC9}">
  <dimension ref="A1:C17"/>
  <sheetViews>
    <sheetView workbookViewId="0"/>
  </sheetViews>
  <sheetFormatPr baseColWidth="10" defaultColWidth="10.85546875" defaultRowHeight="12.75" x14ac:dyDescent="0.2"/>
  <cols>
    <col min="1" max="1" width="34.140625" style="2" customWidth="1"/>
    <col min="2" max="16384" width="10.85546875" style="2"/>
  </cols>
  <sheetData>
    <row r="1" spans="1:3" x14ac:dyDescent="0.2">
      <c r="A1" s="1" t="s">
        <v>65</v>
      </c>
    </row>
    <row r="2" spans="1:3" x14ac:dyDescent="0.2">
      <c r="A2" s="1" t="s">
        <v>456</v>
      </c>
    </row>
    <row r="3" spans="1:3" x14ac:dyDescent="0.2">
      <c r="A3" s="2" t="s">
        <v>457</v>
      </c>
    </row>
    <row r="5" spans="1:3" x14ac:dyDescent="0.2">
      <c r="A5" s="399"/>
      <c r="B5" s="400">
        <v>2020</v>
      </c>
      <c r="C5" s="401">
        <v>2021</v>
      </c>
    </row>
    <row r="6" spans="1:3" x14ac:dyDescent="0.2">
      <c r="A6" s="8" t="s">
        <v>186</v>
      </c>
      <c r="B6" s="402">
        <v>36441459.052794009</v>
      </c>
      <c r="C6" s="403">
        <v>45426763.512914278</v>
      </c>
    </row>
    <row r="7" spans="1:3" x14ac:dyDescent="0.2">
      <c r="A7" s="8" t="s">
        <v>458</v>
      </c>
      <c r="B7" s="402">
        <v>36061467.052794009</v>
      </c>
      <c r="C7" s="403">
        <v>45182614.512914278</v>
      </c>
    </row>
    <row r="8" spans="1:3" x14ac:dyDescent="0.2">
      <c r="A8" s="8" t="s">
        <v>459</v>
      </c>
      <c r="B8" s="402">
        <v>48056725.680364735</v>
      </c>
      <c r="C8" s="403">
        <v>45727831.935540542</v>
      </c>
    </row>
    <row r="9" spans="1:3" x14ac:dyDescent="0.2">
      <c r="A9" s="8" t="s">
        <v>460</v>
      </c>
      <c r="B9" s="402">
        <v>54823471.217753887</v>
      </c>
      <c r="C9" s="403">
        <v>54024878.842917927</v>
      </c>
    </row>
    <row r="10" spans="1:3" x14ac:dyDescent="0.2">
      <c r="A10" s="8" t="s">
        <v>461</v>
      </c>
      <c r="B10" s="402">
        <v>52817709.918459058</v>
      </c>
      <c r="C10" s="403">
        <v>52199933.220278285</v>
      </c>
    </row>
    <row r="11" spans="1:3" x14ac:dyDescent="0.2">
      <c r="A11" s="3" t="s">
        <v>69</v>
      </c>
      <c r="B11" s="477">
        <v>-18382012.164959878</v>
      </c>
      <c r="C11" s="478">
        <v>-8598115.330003649</v>
      </c>
    </row>
    <row r="12" spans="1:3" x14ac:dyDescent="0.2">
      <c r="A12" s="4" t="s">
        <v>70</v>
      </c>
      <c r="B12" s="404">
        <v>-9.6227529089799173</v>
      </c>
      <c r="C12" s="405">
        <v>-4.242170682172004</v>
      </c>
    </row>
    <row r="13" spans="1:3" x14ac:dyDescent="0.2">
      <c r="A13" s="8" t="s">
        <v>71</v>
      </c>
      <c r="B13" s="402">
        <v>-6766745.5373891518</v>
      </c>
      <c r="C13" s="403">
        <v>-8297046.9073773846</v>
      </c>
    </row>
    <row r="14" spans="1:3" x14ac:dyDescent="0.2">
      <c r="A14" s="7" t="s">
        <v>462</v>
      </c>
      <c r="B14" s="481">
        <v>-3.5423064526287926</v>
      </c>
      <c r="C14" s="482">
        <v>-4.0936284043851376</v>
      </c>
    </row>
    <row r="15" spans="1:3" x14ac:dyDescent="0.2">
      <c r="A15" s="3" t="s">
        <v>463</v>
      </c>
      <c r="B15" s="479">
        <v>-8.7716830634305207</v>
      </c>
      <c r="C15" s="480">
        <v>-3.4622312617693281</v>
      </c>
    </row>
    <row r="16" spans="1:3" x14ac:dyDescent="0.2">
      <c r="A16" s="9" t="s">
        <v>464</v>
      </c>
      <c r="B16" s="406">
        <v>-2.6912366070793943</v>
      </c>
      <c r="C16" s="407">
        <v>-3.3136889839824621</v>
      </c>
    </row>
    <row r="17" spans="1:1" x14ac:dyDescent="0.2">
      <c r="A17" s="2" t="s">
        <v>27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A2931-907E-4998-8D60-5B90FF9C37BE}">
  <dimension ref="A1:D36"/>
  <sheetViews>
    <sheetView workbookViewId="0">
      <selection sqref="A1:C1"/>
    </sheetView>
  </sheetViews>
  <sheetFormatPr baseColWidth="10" defaultColWidth="10.85546875" defaultRowHeight="12.75" x14ac:dyDescent="0.2"/>
  <cols>
    <col min="1" max="1" width="31.42578125" style="2" customWidth="1"/>
    <col min="2" max="16384" width="10.85546875" style="2"/>
  </cols>
  <sheetData>
    <row r="1" spans="1:4" x14ac:dyDescent="0.2">
      <c r="A1" s="516" t="s">
        <v>455</v>
      </c>
      <c r="B1" s="516"/>
      <c r="C1" s="516"/>
    </row>
    <row r="2" spans="1:4" x14ac:dyDescent="0.2">
      <c r="A2" s="516" t="s">
        <v>467</v>
      </c>
      <c r="B2" s="516"/>
      <c r="C2" s="516"/>
      <c r="D2" s="516"/>
    </row>
    <row r="3" spans="1:4" x14ac:dyDescent="0.2">
      <c r="A3" s="554" t="s">
        <v>66</v>
      </c>
      <c r="B3" s="554"/>
      <c r="C3" s="554"/>
      <c r="D3" s="554"/>
    </row>
    <row r="4" spans="1:4" x14ac:dyDescent="0.2">
      <c r="A4" s="92"/>
      <c r="B4" s="92"/>
      <c r="C4" s="92"/>
      <c r="D4" s="92"/>
    </row>
    <row r="5" spans="1:4" x14ac:dyDescent="0.2">
      <c r="A5" s="104"/>
      <c r="B5" s="101">
        <v>2022</v>
      </c>
      <c r="C5" s="101">
        <v>2023</v>
      </c>
      <c r="D5" s="22">
        <v>2024</v>
      </c>
    </row>
    <row r="6" spans="1:4" x14ac:dyDescent="0.2">
      <c r="A6" s="108" t="s">
        <v>67</v>
      </c>
      <c r="B6" s="411">
        <v>44595707.129406489</v>
      </c>
      <c r="C6" s="411">
        <v>46763244.112518162</v>
      </c>
      <c r="D6" s="412">
        <v>49824470.285307497</v>
      </c>
    </row>
    <row r="7" spans="1:4" x14ac:dyDescent="0.2">
      <c r="A7" s="9" t="s">
        <v>458</v>
      </c>
      <c r="B7" s="109">
        <v>44356166.129406489</v>
      </c>
      <c r="C7" s="109">
        <v>46555958.112518162</v>
      </c>
      <c r="D7" s="110">
        <v>49634933.285307497</v>
      </c>
    </row>
    <row r="8" spans="1:4" x14ac:dyDescent="0.2">
      <c r="A8" s="104" t="s">
        <v>68</v>
      </c>
      <c r="B8" s="416">
        <v>46880623.089488804</v>
      </c>
      <c r="C8" s="416">
        <v>48055141.796345107</v>
      </c>
      <c r="D8" s="417">
        <v>50262166.824573897</v>
      </c>
    </row>
    <row r="9" spans="1:4" x14ac:dyDescent="0.2">
      <c r="A9" s="556" t="s">
        <v>465</v>
      </c>
      <c r="B9" s="557"/>
      <c r="C9" s="557"/>
      <c r="D9" s="558"/>
    </row>
    <row r="10" spans="1:4" x14ac:dyDescent="0.2">
      <c r="A10" s="413" t="s">
        <v>460</v>
      </c>
      <c r="B10" s="414">
        <v>51589776.924048461</v>
      </c>
      <c r="C10" s="414">
        <v>51369665.636661254</v>
      </c>
      <c r="D10" s="415">
        <v>51912055.964913689</v>
      </c>
    </row>
    <row r="11" spans="1:4" x14ac:dyDescent="0.2">
      <c r="A11" s="413" t="s">
        <v>461</v>
      </c>
      <c r="B11" s="414">
        <v>49517497.559064299</v>
      </c>
      <c r="C11" s="414">
        <v>49150912.427067272</v>
      </c>
      <c r="D11" s="415">
        <v>49741846.398578674</v>
      </c>
    </row>
    <row r="12" spans="1:4" x14ac:dyDescent="0.2">
      <c r="A12" s="81" t="s">
        <v>69</v>
      </c>
      <c r="B12" s="483">
        <v>-6994069.7946419716</v>
      </c>
      <c r="C12" s="483">
        <v>-4606421.5241430923</v>
      </c>
      <c r="D12" s="484">
        <v>-2087585.6796061918</v>
      </c>
    </row>
    <row r="13" spans="1:4" x14ac:dyDescent="0.2">
      <c r="A13" s="11" t="s">
        <v>70</v>
      </c>
      <c r="B13" s="111">
        <v>-3.3284428235098313</v>
      </c>
      <c r="C13" s="111">
        <v>-2.1167191706227593</v>
      </c>
      <c r="D13" s="112">
        <v>-0.92689050331533296</v>
      </c>
    </row>
    <row r="14" spans="1:4" x14ac:dyDescent="0.2">
      <c r="A14" s="108" t="s">
        <v>71</v>
      </c>
      <c r="B14" s="411">
        <v>-4709153.8345596567</v>
      </c>
      <c r="C14" s="411">
        <v>-3314523.8403161466</v>
      </c>
      <c r="D14" s="412">
        <v>-1649889.1403397918</v>
      </c>
    </row>
    <row r="15" spans="1:4" x14ac:dyDescent="0.2">
      <c r="A15" s="118" t="s">
        <v>72</v>
      </c>
      <c r="B15" s="487">
        <v>-2.2410627496813902</v>
      </c>
      <c r="C15" s="487">
        <v>-1.5230729792120989</v>
      </c>
      <c r="D15" s="488">
        <v>-0.73255272377253366</v>
      </c>
    </row>
    <row r="16" spans="1:4" x14ac:dyDescent="0.2">
      <c r="A16" s="81" t="s">
        <v>463</v>
      </c>
      <c r="B16" s="485">
        <v>-2.4562518049163504</v>
      </c>
      <c r="C16" s="485">
        <v>-1.1924200848115261</v>
      </c>
      <c r="D16" s="486">
        <v>-4.7469548358668651E-2</v>
      </c>
    </row>
    <row r="17" spans="1:4" x14ac:dyDescent="0.2">
      <c r="A17" s="83" t="s">
        <v>464</v>
      </c>
      <c r="B17" s="409">
        <v>-1.3688717310879095</v>
      </c>
      <c r="C17" s="409">
        <v>-0.59877389340086551</v>
      </c>
      <c r="D17" s="410">
        <v>0.14686823118413062</v>
      </c>
    </row>
    <row r="18" spans="1:4" x14ac:dyDescent="0.2">
      <c r="A18" s="556" t="s">
        <v>466</v>
      </c>
      <c r="B18" s="557"/>
      <c r="C18" s="557"/>
      <c r="D18" s="558"/>
    </row>
    <row r="19" spans="1:4" x14ac:dyDescent="0.2">
      <c r="A19" s="413" t="s">
        <v>460</v>
      </c>
      <c r="B19" s="414">
        <v>53489776.924048461</v>
      </c>
      <c r="C19" s="414">
        <v>53369665.636661254</v>
      </c>
      <c r="D19" s="415">
        <v>54412055.964913689</v>
      </c>
    </row>
    <row r="20" spans="1:4" x14ac:dyDescent="0.2">
      <c r="A20" s="413" t="s">
        <v>461</v>
      </c>
      <c r="B20" s="414">
        <v>51377246.339986846</v>
      </c>
      <c r="C20" s="414">
        <v>51033909.248140737</v>
      </c>
      <c r="D20" s="415">
        <v>52145112.729595616</v>
      </c>
    </row>
    <row r="21" spans="1:4" x14ac:dyDescent="0.2">
      <c r="A21" s="81" t="s">
        <v>69</v>
      </c>
      <c r="B21" s="483">
        <v>-8894069.7946419716</v>
      </c>
      <c r="C21" s="483">
        <v>-6606421.5241430923</v>
      </c>
      <c r="D21" s="484">
        <v>-4587585.6796061918</v>
      </c>
    </row>
    <row r="22" spans="1:4" x14ac:dyDescent="0.2">
      <c r="A22" s="11" t="s">
        <v>70</v>
      </c>
      <c r="B22" s="111">
        <v>-4.2326433176932623</v>
      </c>
      <c r="C22" s="111">
        <v>-3.0357489031509917</v>
      </c>
      <c r="D22" s="112">
        <v>-2.0368934511825842</v>
      </c>
    </row>
    <row r="23" spans="1:4" x14ac:dyDescent="0.2">
      <c r="A23" s="108" t="s">
        <v>71</v>
      </c>
      <c r="B23" s="411">
        <v>-6609153.8345596567</v>
      </c>
      <c r="C23" s="411">
        <v>-5314523.8403161466</v>
      </c>
      <c r="D23" s="412">
        <v>-4149889.1403397918</v>
      </c>
    </row>
    <row r="24" spans="1:4" x14ac:dyDescent="0.2">
      <c r="A24" s="118" t="s">
        <v>72</v>
      </c>
      <c r="B24" s="487">
        <v>-3.1452632438648207</v>
      </c>
      <c r="C24" s="487">
        <v>-2.4421027117403313</v>
      </c>
      <c r="D24" s="488">
        <v>-1.8425556716397851</v>
      </c>
    </row>
    <row r="25" spans="1:4" x14ac:dyDescent="0.2">
      <c r="A25" s="81" t="s">
        <v>463</v>
      </c>
      <c r="B25" s="485">
        <v>-3.3412969453201402</v>
      </c>
      <c r="C25" s="485">
        <v>-2.0576851172228552</v>
      </c>
      <c r="D25" s="486">
        <v>-1.1145226331342368</v>
      </c>
    </row>
    <row r="26" spans="1:4" x14ac:dyDescent="0.2">
      <c r="A26" s="83" t="s">
        <v>464</v>
      </c>
      <c r="B26" s="409">
        <v>-2.2539168714916991</v>
      </c>
      <c r="C26" s="409">
        <v>-1.4640389258121949</v>
      </c>
      <c r="D26" s="410">
        <v>-0.92018485359143742</v>
      </c>
    </row>
    <row r="27" spans="1:4" x14ac:dyDescent="0.2">
      <c r="A27" s="556" t="s">
        <v>468</v>
      </c>
      <c r="B27" s="557"/>
      <c r="C27" s="557"/>
      <c r="D27" s="558"/>
    </row>
    <row r="28" spans="1:4" x14ac:dyDescent="0.2">
      <c r="A28" s="413" t="s">
        <v>460</v>
      </c>
      <c r="B28" s="414">
        <v>54489776.924048461</v>
      </c>
      <c r="C28" s="414">
        <v>54569665.636661254</v>
      </c>
      <c r="D28" s="415">
        <v>55724055.964913689</v>
      </c>
    </row>
    <row r="29" spans="1:4" x14ac:dyDescent="0.2">
      <c r="A29" s="413" t="s">
        <v>461</v>
      </c>
      <c r="B29" s="414">
        <v>52357045.607285216</v>
      </c>
      <c r="C29" s="414">
        <v>52172116.816945054</v>
      </c>
      <c r="D29" s="415">
        <v>53401426.370325267</v>
      </c>
    </row>
    <row r="30" spans="1:4" x14ac:dyDescent="0.2">
      <c r="A30" s="81" t="s">
        <v>69</v>
      </c>
      <c r="B30" s="483">
        <v>-9894069.7946419716</v>
      </c>
      <c r="C30" s="483">
        <v>-7806421.5241430923</v>
      </c>
      <c r="D30" s="484">
        <v>-5899585.6796061918</v>
      </c>
    </row>
    <row r="31" spans="1:4" x14ac:dyDescent="0.2">
      <c r="A31" s="11" t="s">
        <v>70</v>
      </c>
      <c r="B31" s="111">
        <v>-4.7085383146319106</v>
      </c>
      <c r="C31" s="111">
        <v>-3.5871667426679315</v>
      </c>
      <c r="D31" s="112">
        <v>-2.6194229982233179</v>
      </c>
    </row>
    <row r="32" spans="1:4" x14ac:dyDescent="0.2">
      <c r="A32" s="108" t="s">
        <v>71</v>
      </c>
      <c r="B32" s="411">
        <v>-7609153.8345596567</v>
      </c>
      <c r="C32" s="411">
        <v>-6514523.8403161466</v>
      </c>
      <c r="D32" s="412">
        <v>-5461889.1403397918</v>
      </c>
    </row>
    <row r="33" spans="1:4" x14ac:dyDescent="0.2">
      <c r="A33" s="118" t="s">
        <v>72</v>
      </c>
      <c r="B33" s="487">
        <v>-3.621158240803469</v>
      </c>
      <c r="C33" s="487">
        <v>-2.9935205512572707</v>
      </c>
      <c r="D33" s="488">
        <v>-2.4250852186805187</v>
      </c>
    </row>
    <row r="34" spans="1:4" x14ac:dyDescent="0.2">
      <c r="A34" s="81" t="s">
        <v>463</v>
      </c>
      <c r="B34" s="485">
        <v>-3.8075785146315875</v>
      </c>
      <c r="C34" s="485">
        <v>-2.5807084159827753</v>
      </c>
      <c r="D34" s="486">
        <v>-1.6723273709965372</v>
      </c>
    </row>
    <row r="35" spans="1:4" x14ac:dyDescent="0.2">
      <c r="A35" s="83" t="s">
        <v>464</v>
      </c>
      <c r="B35" s="409">
        <v>-2.7201984408031468</v>
      </c>
      <c r="C35" s="409">
        <v>-1.987062224572115</v>
      </c>
      <c r="D35" s="410">
        <v>-1.477989591453738</v>
      </c>
    </row>
    <row r="36" spans="1:4" x14ac:dyDescent="0.2">
      <c r="A36" s="2" t="s">
        <v>27</v>
      </c>
    </row>
  </sheetData>
  <mergeCells count="6">
    <mergeCell ref="A27:D27"/>
    <mergeCell ref="A1:C1"/>
    <mergeCell ref="A2:D2"/>
    <mergeCell ref="A3:D3"/>
    <mergeCell ref="A9:D9"/>
    <mergeCell ref="A18:D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61F1-D0C6-4B51-BC2E-4E7D27A6409A}">
  <dimension ref="A1:C15"/>
  <sheetViews>
    <sheetView workbookViewId="0"/>
  </sheetViews>
  <sheetFormatPr baseColWidth="10" defaultColWidth="10.85546875" defaultRowHeight="12.75" x14ac:dyDescent="0.2"/>
  <cols>
    <col min="1" max="1" width="27.140625" style="2" bestFit="1" customWidth="1"/>
    <col min="2" max="2" width="12.28515625" style="2" customWidth="1"/>
    <col min="3" max="3" width="13.5703125" style="2" customWidth="1"/>
    <col min="4" max="16384" width="10.85546875" style="2"/>
  </cols>
  <sheetData>
    <row r="1" spans="1:3" x14ac:dyDescent="0.2">
      <c r="A1" s="1" t="s">
        <v>144</v>
      </c>
    </row>
    <row r="2" spans="1:3" x14ac:dyDescent="0.2">
      <c r="A2" s="1" t="s">
        <v>143</v>
      </c>
    </row>
    <row r="4" spans="1:3" x14ac:dyDescent="0.2">
      <c r="A4" s="140"/>
      <c r="B4" s="463" t="s">
        <v>1</v>
      </c>
      <c r="C4" s="401" t="s">
        <v>2</v>
      </c>
    </row>
    <row r="5" spans="1:3" x14ac:dyDescent="0.2">
      <c r="A5" s="7" t="s">
        <v>3</v>
      </c>
      <c r="B5" s="495">
        <v>-2</v>
      </c>
      <c r="C5" s="496">
        <v>-6.5</v>
      </c>
    </row>
    <row r="6" spans="1:3" x14ac:dyDescent="0.2">
      <c r="A6" s="8" t="s">
        <v>4</v>
      </c>
      <c r="B6" s="495"/>
      <c r="C6" s="496"/>
    </row>
    <row r="7" spans="1:3" x14ac:dyDescent="0.2">
      <c r="A7" s="7" t="s">
        <v>5</v>
      </c>
      <c r="B7" s="495">
        <v>-3.3</v>
      </c>
      <c r="C7" s="496">
        <v>-9.8000000000000007</v>
      </c>
    </row>
    <row r="8" spans="1:3" x14ac:dyDescent="0.2">
      <c r="A8" s="8" t="s">
        <v>4</v>
      </c>
      <c r="B8" s="495"/>
      <c r="C8" s="496"/>
    </row>
    <row r="9" spans="1:3" x14ac:dyDescent="0.2">
      <c r="A9" s="7" t="s">
        <v>6</v>
      </c>
      <c r="B9" s="495">
        <v>3.3</v>
      </c>
      <c r="C9" s="496">
        <v>2.8</v>
      </c>
    </row>
    <row r="10" spans="1:3" x14ac:dyDescent="0.2">
      <c r="A10" s="8" t="s">
        <v>7</v>
      </c>
      <c r="B10" s="495"/>
      <c r="C10" s="496"/>
    </row>
    <row r="11" spans="1:3" x14ac:dyDescent="0.2">
      <c r="A11" s="7" t="s">
        <v>8</v>
      </c>
      <c r="B11" s="491">
        <v>810</v>
      </c>
      <c r="C11" s="492">
        <v>792</v>
      </c>
    </row>
    <row r="12" spans="1:3" x14ac:dyDescent="0.2">
      <c r="A12" s="8" t="s">
        <v>9</v>
      </c>
      <c r="B12" s="491"/>
      <c r="C12" s="492"/>
    </row>
    <row r="13" spans="1:3" x14ac:dyDescent="0.2">
      <c r="A13" s="7" t="s">
        <v>10</v>
      </c>
      <c r="B13" s="491">
        <v>236</v>
      </c>
      <c r="C13" s="492">
        <v>248</v>
      </c>
    </row>
    <row r="14" spans="1:3" x14ac:dyDescent="0.2">
      <c r="A14" s="9" t="s">
        <v>11</v>
      </c>
      <c r="B14" s="493"/>
      <c r="C14" s="494"/>
    </row>
    <row r="15" spans="1:3" x14ac:dyDescent="0.2">
      <c r="A15" s="2" t="s">
        <v>12</v>
      </c>
    </row>
  </sheetData>
  <mergeCells count="10">
    <mergeCell ref="B11:B12"/>
    <mergeCell ref="C11:C12"/>
    <mergeCell ref="B13:B14"/>
    <mergeCell ref="C13:C14"/>
    <mergeCell ref="B5:B6"/>
    <mergeCell ref="C5:C6"/>
    <mergeCell ref="B7:B8"/>
    <mergeCell ref="C7:C8"/>
    <mergeCell ref="B9:B10"/>
    <mergeCell ref="C9:C10"/>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408D-0AF0-4D82-B86D-D791771DB97E}">
  <dimension ref="A1:E14"/>
  <sheetViews>
    <sheetView workbookViewId="0">
      <selection activeCell="C8" sqref="C8"/>
    </sheetView>
  </sheetViews>
  <sheetFormatPr baseColWidth="10" defaultColWidth="10.85546875" defaultRowHeight="12.75" x14ac:dyDescent="0.2"/>
  <cols>
    <col min="1" max="1" width="29" style="2" customWidth="1"/>
    <col min="2" max="16384" width="10.85546875" style="2"/>
  </cols>
  <sheetData>
    <row r="1" spans="1:5" x14ac:dyDescent="0.2">
      <c r="A1" s="516" t="s">
        <v>73</v>
      </c>
      <c r="B1" s="516"/>
      <c r="C1" s="516"/>
      <c r="D1" s="516"/>
      <c r="E1" s="516"/>
    </row>
    <row r="2" spans="1:5" ht="15" x14ac:dyDescent="0.2">
      <c r="A2" s="102" t="s">
        <v>484</v>
      </c>
      <c r="B2" s="103"/>
      <c r="C2" s="103"/>
      <c r="D2" s="103"/>
      <c r="E2" s="103"/>
    </row>
    <row r="3" spans="1:5" x14ac:dyDescent="0.2">
      <c r="A3" s="554" t="s">
        <v>66</v>
      </c>
      <c r="B3" s="554"/>
      <c r="C3" s="554"/>
      <c r="D3" s="554"/>
      <c r="E3" s="554"/>
    </row>
    <row r="4" spans="1:5" x14ac:dyDescent="0.2">
      <c r="A4" s="92"/>
      <c r="B4" s="92"/>
      <c r="C4" s="92"/>
      <c r="D4" s="92"/>
      <c r="E4" s="92"/>
    </row>
    <row r="5" spans="1:5" x14ac:dyDescent="0.2">
      <c r="A5" s="114"/>
      <c r="B5" s="23">
        <v>2020</v>
      </c>
      <c r="C5" s="85">
        <v>2021</v>
      </c>
    </row>
    <row r="6" spans="1:5" x14ac:dyDescent="0.2">
      <c r="A6" s="115" t="s">
        <v>74</v>
      </c>
      <c r="B6" s="237">
        <v>56941613.475449421</v>
      </c>
      <c r="C6" s="116">
        <v>66560690.33136452</v>
      </c>
    </row>
    <row r="7" spans="1:5" ht="15" x14ac:dyDescent="0.2">
      <c r="A7" s="81" t="s">
        <v>479</v>
      </c>
      <c r="B7" s="238">
        <v>18382012.1649599</v>
      </c>
      <c r="C7" s="113">
        <v>8598115.3300036602</v>
      </c>
    </row>
    <row r="8" spans="1:5" x14ac:dyDescent="0.2">
      <c r="A8" s="81" t="s">
        <v>75</v>
      </c>
      <c r="B8" s="238">
        <v>-8762935.3090448007</v>
      </c>
      <c r="C8" s="113">
        <v>5101559.9739358099</v>
      </c>
    </row>
    <row r="9" spans="1:5" x14ac:dyDescent="0.2">
      <c r="A9" s="60" t="s">
        <v>76</v>
      </c>
      <c r="B9" s="239">
        <v>66560690.33136452</v>
      </c>
      <c r="C9" s="117">
        <v>80260365.635303989</v>
      </c>
    </row>
    <row r="10" spans="1:5" x14ac:dyDescent="0.2">
      <c r="A10" s="426" t="s">
        <v>77</v>
      </c>
      <c r="B10" s="342">
        <v>34.799999999999997</v>
      </c>
      <c r="C10" s="464">
        <v>39.6</v>
      </c>
    </row>
    <row r="11" spans="1:5" x14ac:dyDescent="0.2">
      <c r="A11" s="559" t="s">
        <v>481</v>
      </c>
      <c r="B11" s="559"/>
      <c r="C11" s="559"/>
      <c r="D11" s="559"/>
      <c r="E11" s="559"/>
    </row>
    <row r="12" spans="1:5" x14ac:dyDescent="0.2">
      <c r="A12" s="559" t="s">
        <v>480</v>
      </c>
      <c r="B12" s="559"/>
      <c r="C12" s="559"/>
      <c r="D12" s="269"/>
      <c r="E12" s="269"/>
    </row>
    <row r="13" spans="1:5" x14ac:dyDescent="0.2">
      <c r="A13" s="10" t="s">
        <v>38</v>
      </c>
      <c r="B13" s="560"/>
      <c r="C13" s="560"/>
      <c r="D13" s="560"/>
      <c r="E13" s="560"/>
    </row>
    <row r="14" spans="1:5" x14ac:dyDescent="0.2">
      <c r="A14" s="10"/>
      <c r="B14" s="560"/>
      <c r="C14" s="560"/>
      <c r="D14" s="560"/>
      <c r="E14" s="560"/>
    </row>
  </sheetData>
  <mergeCells count="8">
    <mergeCell ref="A1:E1"/>
    <mergeCell ref="A3:E3"/>
    <mergeCell ref="A11:E11"/>
    <mergeCell ref="B13:B14"/>
    <mergeCell ref="C13:C14"/>
    <mergeCell ref="D13:D14"/>
    <mergeCell ref="E13:E14"/>
    <mergeCell ref="A12:C1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7A787-959E-4742-A1F0-C7C21DA5775C}">
  <dimension ref="A1:D24"/>
  <sheetViews>
    <sheetView topLeftCell="A4" workbookViewId="0"/>
  </sheetViews>
  <sheetFormatPr baseColWidth="10" defaultColWidth="45.42578125" defaultRowHeight="12.75" x14ac:dyDescent="0.2"/>
  <cols>
    <col min="1" max="1" width="45.7109375" style="158" bestFit="1" customWidth="1"/>
    <col min="2" max="5" width="10.85546875" style="158" customWidth="1"/>
    <col min="6" max="16384" width="45.42578125" style="158"/>
  </cols>
  <sheetData>
    <row r="1" spans="1:4" x14ac:dyDescent="0.2">
      <c r="A1" s="427" t="s">
        <v>78</v>
      </c>
      <c r="B1" s="427"/>
    </row>
    <row r="2" spans="1:4" x14ac:dyDescent="0.2">
      <c r="A2" s="427" t="s">
        <v>518</v>
      </c>
    </row>
    <row r="3" spans="1:4" x14ac:dyDescent="0.2">
      <c r="A3" s="428" t="s">
        <v>66</v>
      </c>
    </row>
    <row r="4" spans="1:4" x14ac:dyDescent="0.2">
      <c r="A4" s="429"/>
    </row>
    <row r="5" spans="1:4" x14ac:dyDescent="0.2">
      <c r="A5" s="349"/>
      <c r="B5" s="128">
        <v>2022</v>
      </c>
      <c r="C5" s="129">
        <v>2023</v>
      </c>
      <c r="D5" s="128">
        <v>2024</v>
      </c>
    </row>
    <row r="6" spans="1:4" x14ac:dyDescent="0.2">
      <c r="A6" s="438" t="s">
        <v>465</v>
      </c>
      <c r="B6" s="440"/>
      <c r="C6" s="440"/>
      <c r="D6" s="441"/>
    </row>
    <row r="7" spans="1:4" x14ac:dyDescent="0.2">
      <c r="A7" s="145" t="s">
        <v>74</v>
      </c>
      <c r="B7" s="366">
        <v>80260365.635303989</v>
      </c>
      <c r="C7" s="437">
        <v>90213379.63385129</v>
      </c>
      <c r="D7" s="366">
        <v>97040498.781540543</v>
      </c>
    </row>
    <row r="8" spans="1:4" x14ac:dyDescent="0.2">
      <c r="A8" s="142" t="s">
        <v>482</v>
      </c>
      <c r="B8" s="452">
        <v>6953818.5755645344</v>
      </c>
      <c r="C8" s="434">
        <v>4489418.3452165592</v>
      </c>
      <c r="D8" s="452">
        <v>1990852.0106231251</v>
      </c>
    </row>
    <row r="9" spans="1:4" x14ac:dyDescent="0.2">
      <c r="A9" s="142" t="s">
        <v>441</v>
      </c>
      <c r="B9" s="452">
        <v>2999195.4229827672</v>
      </c>
      <c r="C9" s="434">
        <v>2337700.8024726957</v>
      </c>
      <c r="D9" s="452">
        <v>3233065.1639684141</v>
      </c>
    </row>
    <row r="10" spans="1:4" x14ac:dyDescent="0.2">
      <c r="A10" s="435" t="s">
        <v>76</v>
      </c>
      <c r="B10" s="453">
        <v>90213379.63385129</v>
      </c>
      <c r="C10" s="436">
        <v>97040498.781540543</v>
      </c>
      <c r="D10" s="453">
        <v>102264415.95613208</v>
      </c>
    </row>
    <row r="11" spans="1:4" x14ac:dyDescent="0.2">
      <c r="A11" s="432" t="s">
        <v>77</v>
      </c>
      <c r="B11" s="451">
        <v>42.9</v>
      </c>
      <c r="C11" s="433">
        <v>44.6</v>
      </c>
      <c r="D11" s="451">
        <v>45.4</v>
      </c>
    </row>
    <row r="12" spans="1:4" x14ac:dyDescent="0.2">
      <c r="A12" s="438" t="s">
        <v>466</v>
      </c>
      <c r="B12" s="440"/>
      <c r="C12" s="440"/>
      <c r="D12" s="441"/>
    </row>
    <row r="13" spans="1:4" x14ac:dyDescent="0.2">
      <c r="A13" s="145" t="s">
        <v>74</v>
      </c>
      <c r="B13" s="366">
        <v>80260365.635303989</v>
      </c>
      <c r="C13" s="437">
        <v>92148191.866076946</v>
      </c>
      <c r="D13" s="366">
        <v>101046144.53764658</v>
      </c>
    </row>
    <row r="14" spans="1:4" x14ac:dyDescent="0.2">
      <c r="A14" s="142" t="s">
        <v>482</v>
      </c>
      <c r="B14" s="452">
        <v>8894069.7946419809</v>
      </c>
      <c r="C14" s="434">
        <v>6606421.5241430895</v>
      </c>
      <c r="D14" s="452">
        <v>4587585.6796061797</v>
      </c>
    </row>
    <row r="15" spans="1:4" x14ac:dyDescent="0.2">
      <c r="A15" s="142" t="s">
        <v>441</v>
      </c>
      <c r="B15" s="452">
        <v>2993756.4361309763</v>
      </c>
      <c r="C15" s="434">
        <v>2291531.147426541</v>
      </c>
      <c r="D15" s="452">
        <v>3227465.9693168895</v>
      </c>
    </row>
    <row r="16" spans="1:4" x14ac:dyDescent="0.2">
      <c r="A16" s="435" t="s">
        <v>76</v>
      </c>
      <c r="B16" s="453">
        <v>92148191.866076946</v>
      </c>
      <c r="C16" s="436">
        <v>101046144.53764658</v>
      </c>
      <c r="D16" s="453">
        <v>108861196.18656965</v>
      </c>
    </row>
    <row r="17" spans="1:4" x14ac:dyDescent="0.2">
      <c r="A17" s="431" t="s">
        <v>77</v>
      </c>
      <c r="B17" s="451">
        <v>43.9</v>
      </c>
      <c r="C17" s="451">
        <v>46.4</v>
      </c>
      <c r="D17" s="451">
        <v>48.3</v>
      </c>
    </row>
    <row r="18" spans="1:4" x14ac:dyDescent="0.2">
      <c r="A18" s="439" t="s">
        <v>468</v>
      </c>
      <c r="B18" s="440"/>
      <c r="C18" s="440"/>
      <c r="D18" s="441"/>
    </row>
    <row r="19" spans="1:4" x14ac:dyDescent="0.2">
      <c r="A19" s="466" t="s">
        <v>74</v>
      </c>
      <c r="B19" s="366">
        <v>80260365.635303989</v>
      </c>
      <c r="C19" s="437">
        <v>92171571.768498182</v>
      </c>
      <c r="D19" s="366">
        <v>102395174.90628886</v>
      </c>
    </row>
    <row r="20" spans="1:4" x14ac:dyDescent="0.2">
      <c r="A20" s="442" t="s">
        <v>482</v>
      </c>
      <c r="B20" s="452">
        <v>9914270.5273436196</v>
      </c>
      <c r="C20" s="434">
        <v>7868213.9553387742</v>
      </c>
      <c r="D20" s="452">
        <v>5955272.0388765307</v>
      </c>
    </row>
    <row r="21" spans="1:4" x14ac:dyDescent="0.2">
      <c r="A21" s="442" t="s">
        <v>441</v>
      </c>
      <c r="B21" s="452">
        <v>1996935.6058505774</v>
      </c>
      <c r="C21" s="434">
        <v>2355389.1824519038</v>
      </c>
      <c r="D21" s="452">
        <v>3185122.7402445674</v>
      </c>
    </row>
    <row r="22" spans="1:4" x14ac:dyDescent="0.2">
      <c r="A22" s="465" t="s">
        <v>76</v>
      </c>
      <c r="B22" s="453">
        <v>92171571.768498182</v>
      </c>
      <c r="C22" s="436">
        <v>102395174.90628886</v>
      </c>
      <c r="D22" s="453">
        <v>111535569.68540996</v>
      </c>
    </row>
    <row r="23" spans="1:4" x14ac:dyDescent="0.2">
      <c r="A23" s="432" t="s">
        <v>77</v>
      </c>
      <c r="B23" s="451">
        <v>43.9</v>
      </c>
      <c r="C23" s="433">
        <v>47.1</v>
      </c>
      <c r="D23" s="451">
        <v>49.5</v>
      </c>
    </row>
    <row r="24" spans="1:4" x14ac:dyDescent="0.2">
      <c r="A24" s="158" t="s">
        <v>27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D01D9-9580-4273-8EDE-9293DB8FC3C3}">
  <dimension ref="A1:E10"/>
  <sheetViews>
    <sheetView tabSelected="1" workbookViewId="0">
      <selection activeCell="G14" sqref="G14"/>
    </sheetView>
  </sheetViews>
  <sheetFormatPr baseColWidth="10" defaultColWidth="10.85546875" defaultRowHeight="12.75" x14ac:dyDescent="0.2"/>
  <cols>
    <col min="1" max="1" width="25.28515625" style="2" bestFit="1" customWidth="1"/>
    <col min="2" max="16384" width="10.85546875" style="2"/>
  </cols>
  <sheetData>
    <row r="1" spans="1:5" x14ac:dyDescent="0.2">
      <c r="A1" s="516" t="s">
        <v>80</v>
      </c>
      <c r="B1" s="516"/>
      <c r="C1" s="516"/>
      <c r="D1" s="516"/>
      <c r="E1" s="516"/>
    </row>
    <row r="2" spans="1:5" x14ac:dyDescent="0.2">
      <c r="A2" s="516" t="s">
        <v>483</v>
      </c>
      <c r="B2" s="516"/>
      <c r="C2" s="516"/>
      <c r="D2" s="516"/>
      <c r="E2" s="516"/>
    </row>
    <row r="3" spans="1:5" x14ac:dyDescent="0.2">
      <c r="A3" s="554" t="s">
        <v>517</v>
      </c>
      <c r="B3" s="554"/>
      <c r="C3" s="554"/>
      <c r="D3" s="554"/>
      <c r="E3" s="554"/>
    </row>
    <row r="4" spans="1:5" x14ac:dyDescent="0.2">
      <c r="A4" s="92"/>
      <c r="B4" s="92"/>
      <c r="C4" s="92"/>
      <c r="D4" s="92"/>
      <c r="E4" s="92"/>
    </row>
    <row r="5" spans="1:5" x14ac:dyDescent="0.2">
      <c r="A5" s="119"/>
      <c r="B5" s="546">
        <v>2020</v>
      </c>
      <c r="C5" s="547"/>
      <c r="D5" s="546">
        <v>2021</v>
      </c>
      <c r="E5" s="547"/>
    </row>
    <row r="6" spans="1:5" x14ac:dyDescent="0.2">
      <c r="A6" s="120"/>
      <c r="B6" s="56" t="s">
        <v>81</v>
      </c>
      <c r="C6" s="55" t="s">
        <v>77</v>
      </c>
      <c r="D6" s="56" t="s">
        <v>81</v>
      </c>
      <c r="E6" s="55" t="s">
        <v>77</v>
      </c>
    </row>
    <row r="7" spans="1:5" x14ac:dyDescent="0.2">
      <c r="A7" s="81" t="s">
        <v>82</v>
      </c>
      <c r="B7" s="445">
        <v>17078</v>
      </c>
      <c r="C7" s="448">
        <v>7.0999999999999994E-2</v>
      </c>
      <c r="D7" s="445">
        <v>15009.014435707682</v>
      </c>
      <c r="E7" s="448">
        <v>5.5616906722697521E-2</v>
      </c>
    </row>
    <row r="8" spans="1:5" x14ac:dyDescent="0.2">
      <c r="A8" s="81" t="s">
        <v>83</v>
      </c>
      <c r="B8" s="445">
        <v>84020</v>
      </c>
      <c r="C8" s="448">
        <v>0.34799999999999998</v>
      </c>
      <c r="D8" s="446">
        <v>106874.17192908464</v>
      </c>
      <c r="E8" s="448">
        <v>0.39602939131727044</v>
      </c>
    </row>
    <row r="9" spans="1:5" x14ac:dyDescent="0.2">
      <c r="A9" s="118" t="s">
        <v>84</v>
      </c>
      <c r="B9" s="447">
        <v>-66942</v>
      </c>
      <c r="C9" s="449">
        <v>-0.27800000000000002</v>
      </c>
      <c r="D9" s="447">
        <v>-91865.157493376959</v>
      </c>
      <c r="E9" s="449">
        <v>-0.34041248459457291</v>
      </c>
    </row>
    <row r="10" spans="1:5" x14ac:dyDescent="0.2">
      <c r="A10" s="10" t="s">
        <v>27</v>
      </c>
      <c r="B10" s="10"/>
      <c r="C10" s="10"/>
      <c r="D10" s="10"/>
      <c r="E10" s="10"/>
    </row>
  </sheetData>
  <mergeCells count="5">
    <mergeCell ref="A1:E1"/>
    <mergeCell ref="A2:E2"/>
    <mergeCell ref="A3:E3"/>
    <mergeCell ref="B5:C5"/>
    <mergeCell ref="D5:E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0CA69-5D99-4FD9-8BAE-EC9A6EABA683}">
  <dimension ref="A1:G19"/>
  <sheetViews>
    <sheetView workbookViewId="0"/>
  </sheetViews>
  <sheetFormatPr baseColWidth="10" defaultColWidth="10.85546875" defaultRowHeight="12.75" x14ac:dyDescent="0.2"/>
  <cols>
    <col min="1" max="1" width="26.140625" style="2" customWidth="1"/>
    <col min="2" max="16384" width="10.85546875" style="2"/>
  </cols>
  <sheetData>
    <row r="1" spans="1:7" x14ac:dyDescent="0.2">
      <c r="A1" s="1" t="s">
        <v>485</v>
      </c>
    </row>
    <row r="2" spans="1:7" x14ac:dyDescent="0.2">
      <c r="A2" s="1" t="s">
        <v>486</v>
      </c>
    </row>
    <row r="3" spans="1:7" x14ac:dyDescent="0.2">
      <c r="A3" s="2" t="s">
        <v>517</v>
      </c>
    </row>
    <row r="5" spans="1:7" x14ac:dyDescent="0.2">
      <c r="A5" s="267"/>
      <c r="B5" s="503">
        <v>2022</v>
      </c>
      <c r="C5" s="561"/>
      <c r="D5" s="562">
        <v>2023</v>
      </c>
      <c r="E5" s="562"/>
      <c r="F5" s="503">
        <v>2024</v>
      </c>
      <c r="G5" s="561"/>
    </row>
    <row r="6" spans="1:7" x14ac:dyDescent="0.2">
      <c r="A6" s="268"/>
      <c r="B6" s="315" t="s">
        <v>81</v>
      </c>
      <c r="C6" s="168" t="s">
        <v>77</v>
      </c>
      <c r="D6" s="450" t="s">
        <v>81</v>
      </c>
      <c r="E6" s="450" t="s">
        <v>77</v>
      </c>
      <c r="F6" s="315" t="s">
        <v>81</v>
      </c>
      <c r="G6" s="168" t="s">
        <v>77</v>
      </c>
    </row>
    <row r="7" spans="1:7" x14ac:dyDescent="0.2">
      <c r="A7" s="439" t="s">
        <v>465</v>
      </c>
      <c r="B7" s="440"/>
      <c r="C7" s="457"/>
      <c r="D7" s="440"/>
      <c r="E7" s="457"/>
      <c r="F7" s="440"/>
      <c r="G7" s="458"/>
    </row>
    <row r="8" spans="1:7" x14ac:dyDescent="0.2">
      <c r="A8" s="142" t="s">
        <v>444</v>
      </c>
      <c r="B8" s="455">
        <v>12286.833319056754</v>
      </c>
      <c r="C8" s="459">
        <v>4.271942695769243E-2</v>
      </c>
      <c r="D8" s="434">
        <v>10757.527672492399</v>
      </c>
      <c r="E8" s="461">
        <v>3.5200326858238845E-2</v>
      </c>
      <c r="F8" s="455">
        <v>10601.50361576149</v>
      </c>
      <c r="G8" s="459">
        <v>3.2669311592049693E-2</v>
      </c>
    </row>
    <row r="9" spans="1:7" x14ac:dyDescent="0.2">
      <c r="A9" s="142" t="s">
        <v>445</v>
      </c>
      <c r="B9" s="455">
        <v>123490.31474936183</v>
      </c>
      <c r="C9" s="459">
        <v>0.42935680365547602</v>
      </c>
      <c r="D9" s="434">
        <v>136287.09293364119</v>
      </c>
      <c r="E9" s="461">
        <v>0.44595285867499435</v>
      </c>
      <c r="F9" s="455">
        <v>147359.31288528789</v>
      </c>
      <c r="G9" s="459">
        <v>0.45409853952061507</v>
      </c>
    </row>
    <row r="10" spans="1:7" x14ac:dyDescent="0.2">
      <c r="A10" s="141" t="s">
        <v>446</v>
      </c>
      <c r="B10" s="456">
        <v>-111203.48143030508</v>
      </c>
      <c r="C10" s="460">
        <v>-0.38663737669778359</v>
      </c>
      <c r="D10" s="430">
        <v>-125529.56526114879</v>
      </c>
      <c r="E10" s="462">
        <v>-0.41075253181675553</v>
      </c>
      <c r="F10" s="456">
        <v>-136757.80926952639</v>
      </c>
      <c r="G10" s="460">
        <v>-0.42142922792856541</v>
      </c>
    </row>
    <row r="11" spans="1:7" x14ac:dyDescent="0.2">
      <c r="A11" s="439" t="s">
        <v>466</v>
      </c>
      <c r="B11" s="440"/>
      <c r="C11" s="457"/>
      <c r="D11" s="440"/>
      <c r="E11" s="457"/>
      <c r="F11" s="440"/>
      <c r="G11" s="458"/>
    </row>
    <row r="12" spans="1:7" x14ac:dyDescent="0.2">
      <c r="A12" s="142" t="s">
        <v>444</v>
      </c>
      <c r="B12" s="455">
        <v>12287</v>
      </c>
      <c r="C12" s="459">
        <v>4.2999999999999997E-2</v>
      </c>
      <c r="D12" s="434">
        <v>10758</v>
      </c>
      <c r="E12" s="461">
        <v>3.5000000000000003E-2</v>
      </c>
      <c r="F12" s="455">
        <v>10602</v>
      </c>
      <c r="G12" s="459">
        <v>3.3000000000000002E-2</v>
      </c>
    </row>
    <row r="13" spans="1:7" x14ac:dyDescent="0.2">
      <c r="A13" s="142" t="s">
        <v>445</v>
      </c>
      <c r="B13" s="455">
        <v>126139</v>
      </c>
      <c r="C13" s="459">
        <v>0.439</v>
      </c>
      <c r="D13" s="434">
        <v>141913</v>
      </c>
      <c r="E13" s="461">
        <v>0.46400000000000002</v>
      </c>
      <c r="F13" s="455">
        <v>156865</v>
      </c>
      <c r="G13" s="459">
        <v>0.48299999999999998</v>
      </c>
    </row>
    <row r="14" spans="1:7" x14ac:dyDescent="0.2">
      <c r="A14" s="141" t="s">
        <v>446</v>
      </c>
      <c r="B14" s="456">
        <v>-113852</v>
      </c>
      <c r="C14" s="460">
        <v>-0.39600000000000002</v>
      </c>
      <c r="D14" s="430">
        <v>-131155</v>
      </c>
      <c r="E14" s="462">
        <v>-0.42900000000000005</v>
      </c>
      <c r="F14" s="456">
        <v>-146264</v>
      </c>
      <c r="G14" s="460">
        <v>-0.45072180482515828</v>
      </c>
    </row>
    <row r="15" spans="1:7" x14ac:dyDescent="0.2">
      <c r="A15" s="454" t="s">
        <v>468</v>
      </c>
      <c r="B15" s="440"/>
      <c r="C15" s="457"/>
      <c r="D15" s="440"/>
      <c r="E15" s="457"/>
      <c r="F15" s="440"/>
      <c r="G15" s="458"/>
    </row>
    <row r="16" spans="1:7" x14ac:dyDescent="0.2">
      <c r="A16" s="142" t="s">
        <v>444</v>
      </c>
      <c r="B16" s="455">
        <v>12286.833319056754</v>
      </c>
      <c r="C16" s="459">
        <v>4.271942695769243E-2</v>
      </c>
      <c r="D16" s="434">
        <v>10757.527672492399</v>
      </c>
      <c r="E16" s="461">
        <v>3.5200326858238845E-2</v>
      </c>
      <c r="F16" s="455">
        <v>10601.50361576149</v>
      </c>
      <c r="G16" s="459">
        <v>3.2669311592049693E-2</v>
      </c>
    </row>
    <row r="17" spans="1:7" x14ac:dyDescent="0.2">
      <c r="A17" s="142" t="s">
        <v>445</v>
      </c>
      <c r="B17" s="455">
        <v>126170.82360546205</v>
      </c>
      <c r="C17" s="459">
        <v>0.43867652007988761</v>
      </c>
      <c r="D17" s="434">
        <v>143807.38860200957</v>
      </c>
      <c r="E17" s="461">
        <v>0.47056045194887086</v>
      </c>
      <c r="F17" s="455">
        <v>160718.70901958263</v>
      </c>
      <c r="G17" s="459">
        <v>0.49526649935076889</v>
      </c>
    </row>
    <row r="18" spans="1:7" x14ac:dyDescent="0.2">
      <c r="A18" s="143" t="s">
        <v>446</v>
      </c>
      <c r="B18" s="467">
        <v>-113883.9902864053</v>
      </c>
      <c r="C18" s="468">
        <v>-0.39595709312219518</v>
      </c>
      <c r="D18" s="469">
        <v>-133049.86092951716</v>
      </c>
      <c r="E18" s="470">
        <v>-0.43536012509063204</v>
      </c>
      <c r="F18" s="467">
        <v>-150117.20540382114</v>
      </c>
      <c r="G18" s="468">
        <v>-0.46259718775871916</v>
      </c>
    </row>
    <row r="19" spans="1:7" x14ac:dyDescent="0.2">
      <c r="A19" s="2" t="s">
        <v>27</v>
      </c>
    </row>
  </sheetData>
  <mergeCells count="3">
    <mergeCell ref="B5:C5"/>
    <mergeCell ref="D5:E5"/>
    <mergeCell ref="F5:G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BD66A-8549-4758-9663-F0B5425A6303}">
  <dimension ref="A1:C11"/>
  <sheetViews>
    <sheetView workbookViewId="0"/>
  </sheetViews>
  <sheetFormatPr baseColWidth="10" defaultColWidth="11.42578125" defaultRowHeight="12.75" x14ac:dyDescent="0.2"/>
  <cols>
    <col min="1" max="1" width="34.140625" style="158" bestFit="1" customWidth="1"/>
    <col min="2" max="2" width="5.7109375" style="158" bestFit="1" customWidth="1"/>
    <col min="3" max="3" width="37.140625" style="158" bestFit="1" customWidth="1"/>
    <col min="4" max="16384" width="11.42578125" style="158"/>
  </cols>
  <sheetData>
    <row r="1" spans="1:3" x14ac:dyDescent="0.2">
      <c r="A1" s="157" t="s">
        <v>364</v>
      </c>
    </row>
    <row r="2" spans="1:3" x14ac:dyDescent="0.2">
      <c r="A2" s="157" t="s">
        <v>365</v>
      </c>
    </row>
    <row r="4" spans="1:3" x14ac:dyDescent="0.2">
      <c r="A4" s="161" t="s">
        <v>366</v>
      </c>
      <c r="B4" s="352" t="s">
        <v>367</v>
      </c>
      <c r="C4" s="221" t="s">
        <v>368</v>
      </c>
    </row>
    <row r="5" spans="1:3" ht="25.5" x14ac:dyDescent="0.2">
      <c r="A5" s="349" t="s">
        <v>369</v>
      </c>
      <c r="B5" s="345">
        <v>0.13120000000000001</v>
      </c>
      <c r="C5" s="347" t="s">
        <v>370</v>
      </c>
    </row>
    <row r="6" spans="1:3" ht="25.5" x14ac:dyDescent="0.2">
      <c r="A6" s="142" t="s">
        <v>371</v>
      </c>
      <c r="B6" s="353">
        <v>2.92E-2</v>
      </c>
      <c r="C6" s="348" t="s">
        <v>370</v>
      </c>
    </row>
    <row r="7" spans="1:3" x14ac:dyDescent="0.2">
      <c r="A7" s="350" t="s">
        <v>372</v>
      </c>
      <c r="B7" s="563">
        <v>286</v>
      </c>
      <c r="C7" s="565" t="s">
        <v>373</v>
      </c>
    </row>
    <row r="8" spans="1:3" x14ac:dyDescent="0.2">
      <c r="A8" s="351" t="s">
        <v>374</v>
      </c>
      <c r="B8" s="564"/>
      <c r="C8" s="566"/>
    </row>
    <row r="9" spans="1:3" x14ac:dyDescent="0.2">
      <c r="A9" s="142" t="s">
        <v>375</v>
      </c>
      <c r="B9" s="510">
        <v>298</v>
      </c>
      <c r="C9" s="567" t="s">
        <v>376</v>
      </c>
    </row>
    <row r="10" spans="1:3" x14ac:dyDescent="0.2">
      <c r="A10" s="351" t="s">
        <v>374</v>
      </c>
      <c r="B10" s="511"/>
      <c r="C10" s="566"/>
    </row>
    <row r="11" spans="1:3" x14ac:dyDescent="0.2">
      <c r="A11" s="343" t="s">
        <v>377</v>
      </c>
    </row>
  </sheetData>
  <mergeCells count="4">
    <mergeCell ref="B7:B8"/>
    <mergeCell ref="C7:C8"/>
    <mergeCell ref="B9:B10"/>
    <mergeCell ref="C9:C1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3F4C2-D3B4-4454-9BE8-41329B86EE51}">
  <dimension ref="A1:C21"/>
  <sheetViews>
    <sheetView workbookViewId="0"/>
  </sheetViews>
  <sheetFormatPr baseColWidth="10" defaultColWidth="11.42578125" defaultRowHeight="12.75" x14ac:dyDescent="0.2"/>
  <cols>
    <col min="1" max="1" width="49.42578125" style="158" bestFit="1" customWidth="1"/>
    <col min="2" max="2" width="19.7109375" style="158" bestFit="1" customWidth="1"/>
    <col min="3" max="3" width="6.7109375" style="158" bestFit="1" customWidth="1"/>
    <col min="4" max="16384" width="11.42578125" style="158"/>
  </cols>
  <sheetData>
    <row r="1" spans="1:3" x14ac:dyDescent="0.2">
      <c r="A1" s="157" t="s">
        <v>378</v>
      </c>
    </row>
    <row r="2" spans="1:3" x14ac:dyDescent="0.2">
      <c r="A2" s="157" t="s">
        <v>379</v>
      </c>
    </row>
    <row r="4" spans="1:3" x14ac:dyDescent="0.2">
      <c r="A4" s="167" t="s">
        <v>366</v>
      </c>
      <c r="B4" s="167" t="s">
        <v>380</v>
      </c>
      <c r="C4" s="167" t="s">
        <v>367</v>
      </c>
    </row>
    <row r="5" spans="1:3" x14ac:dyDescent="0.2">
      <c r="A5" s="346" t="s">
        <v>381</v>
      </c>
      <c r="B5" s="346" t="s">
        <v>382</v>
      </c>
      <c r="C5" s="354">
        <v>-6.4793988198929064E-2</v>
      </c>
    </row>
    <row r="6" spans="1:3" x14ac:dyDescent="0.2">
      <c r="A6" s="346" t="s">
        <v>383</v>
      </c>
      <c r="B6" s="346" t="s">
        <v>382</v>
      </c>
      <c r="C6" s="354">
        <v>2.7953704655103023E-2</v>
      </c>
    </row>
    <row r="7" spans="1:3" x14ac:dyDescent="0.2">
      <c r="A7" s="568" t="s">
        <v>384</v>
      </c>
      <c r="B7" s="346" t="s">
        <v>382</v>
      </c>
      <c r="C7" s="355">
        <v>792.15678075210462</v>
      </c>
    </row>
    <row r="8" spans="1:3" ht="14.25" customHeight="1" x14ac:dyDescent="0.2">
      <c r="A8" s="568"/>
      <c r="B8" s="346" t="s">
        <v>385</v>
      </c>
      <c r="C8" s="355">
        <v>722.30471774193563</v>
      </c>
    </row>
    <row r="9" spans="1:3" x14ac:dyDescent="0.2">
      <c r="A9" s="568" t="s">
        <v>386</v>
      </c>
      <c r="B9" s="346" t="s">
        <v>382</v>
      </c>
      <c r="C9" s="355">
        <v>247.78711327812633</v>
      </c>
    </row>
    <row r="10" spans="1:3" x14ac:dyDescent="0.2">
      <c r="A10" s="568"/>
      <c r="B10" s="346" t="s">
        <v>387</v>
      </c>
      <c r="C10" s="355">
        <v>272.14339787781</v>
      </c>
    </row>
    <row r="11" spans="1:3" ht="25.5" x14ac:dyDescent="0.2">
      <c r="A11" s="346" t="s">
        <v>388</v>
      </c>
      <c r="B11" s="346" t="s">
        <v>382</v>
      </c>
      <c r="C11" s="356">
        <v>47.199999999999989</v>
      </c>
    </row>
    <row r="12" spans="1:3" x14ac:dyDescent="0.2">
      <c r="A12" s="346" t="s">
        <v>389</v>
      </c>
      <c r="B12" s="346" t="s">
        <v>390</v>
      </c>
      <c r="C12" s="357">
        <v>1616.5170000000001</v>
      </c>
    </row>
    <row r="13" spans="1:3" x14ac:dyDescent="0.2">
      <c r="A13" s="568" t="s">
        <v>391</v>
      </c>
      <c r="B13" s="346" t="s">
        <v>390</v>
      </c>
      <c r="C13" s="357">
        <v>2953.750655690058</v>
      </c>
    </row>
    <row r="14" spans="1:3" x14ac:dyDescent="0.2">
      <c r="A14" s="568"/>
      <c r="B14" s="346" t="s">
        <v>392</v>
      </c>
      <c r="C14" s="357">
        <v>3006.7999861240401</v>
      </c>
    </row>
    <row r="15" spans="1:3" x14ac:dyDescent="0.2">
      <c r="A15" s="346" t="s">
        <v>393</v>
      </c>
      <c r="B15" s="346" t="s">
        <v>387</v>
      </c>
      <c r="C15" s="358">
        <v>0.05</v>
      </c>
    </row>
    <row r="16" spans="1:3" x14ac:dyDescent="0.2">
      <c r="A16" s="346" t="s">
        <v>394</v>
      </c>
      <c r="B16" s="346" t="s">
        <v>387</v>
      </c>
      <c r="C16" s="358">
        <v>0.25650000000000001</v>
      </c>
    </row>
    <row r="17" spans="1:3" x14ac:dyDescent="0.2">
      <c r="A17" s="346" t="s">
        <v>395</v>
      </c>
      <c r="B17" s="346" t="s">
        <v>382</v>
      </c>
      <c r="C17" s="358">
        <v>0.33250000000000002</v>
      </c>
    </row>
    <row r="18" spans="1:3" ht="25.5" x14ac:dyDescent="0.2">
      <c r="A18" s="346" t="s">
        <v>396</v>
      </c>
      <c r="B18" s="346" t="s">
        <v>382</v>
      </c>
      <c r="C18" s="358">
        <v>0.54700000000000004</v>
      </c>
    </row>
    <row r="19" spans="1:3" x14ac:dyDescent="0.2">
      <c r="A19" s="568" t="s">
        <v>397</v>
      </c>
      <c r="B19" s="346" t="s">
        <v>390</v>
      </c>
      <c r="C19" s="357">
        <v>20184.390604886299</v>
      </c>
    </row>
    <row r="20" spans="1:3" x14ac:dyDescent="0.2">
      <c r="A20" s="568"/>
      <c r="B20" s="346" t="s">
        <v>392</v>
      </c>
      <c r="C20" s="357">
        <v>16383.251935428993</v>
      </c>
    </row>
    <row r="21" spans="1:3" x14ac:dyDescent="0.2">
      <c r="A21" s="343" t="s">
        <v>377</v>
      </c>
    </row>
  </sheetData>
  <mergeCells count="4">
    <mergeCell ref="A7:A8"/>
    <mergeCell ref="A9:A10"/>
    <mergeCell ref="A13:A14"/>
    <mergeCell ref="A19:A2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16CF-B688-4E4E-B959-D440B732D5DA}">
  <dimension ref="A1:D28"/>
  <sheetViews>
    <sheetView workbookViewId="0"/>
  </sheetViews>
  <sheetFormatPr baseColWidth="10" defaultColWidth="11.42578125" defaultRowHeight="12.75" x14ac:dyDescent="0.2"/>
  <cols>
    <col min="1" max="1" width="62.42578125" style="158" bestFit="1" customWidth="1"/>
    <col min="2" max="2" width="10.42578125" style="158" bestFit="1" customWidth="1"/>
    <col min="3" max="3" width="10.7109375" style="158" bestFit="1" customWidth="1"/>
    <col min="4" max="4" width="10.85546875" style="158" bestFit="1" customWidth="1"/>
    <col min="5" max="16384" width="11.42578125" style="158"/>
  </cols>
  <sheetData>
    <row r="1" spans="1:4" x14ac:dyDescent="0.2">
      <c r="A1" s="157" t="s">
        <v>398</v>
      </c>
    </row>
    <row r="2" spans="1:4" x14ac:dyDescent="0.2">
      <c r="A2" s="157" t="s">
        <v>399</v>
      </c>
    </row>
    <row r="3" spans="1:4" x14ac:dyDescent="0.2">
      <c r="A3" s="159" t="s">
        <v>234</v>
      </c>
    </row>
    <row r="5" spans="1:4" ht="38.25" x14ac:dyDescent="0.2">
      <c r="A5" s="167" t="s">
        <v>400</v>
      </c>
      <c r="B5" s="167" t="s">
        <v>401</v>
      </c>
      <c r="C5" s="167" t="s">
        <v>402</v>
      </c>
      <c r="D5" s="167" t="s">
        <v>403</v>
      </c>
    </row>
    <row r="6" spans="1:4" x14ac:dyDescent="0.2">
      <c r="A6" s="359" t="s">
        <v>404</v>
      </c>
      <c r="B6" s="302">
        <v>28033076.866000004</v>
      </c>
      <c r="C6" s="302">
        <v>-9433069.5373648293</v>
      </c>
      <c r="D6" s="302">
        <v>37466146.403364837</v>
      </c>
    </row>
    <row r="7" spans="1:4" x14ac:dyDescent="0.2">
      <c r="A7" s="360" t="s">
        <v>405</v>
      </c>
      <c r="B7" s="361">
        <v>9172746.5860000011</v>
      </c>
      <c r="C7" s="361">
        <v>-440587.44568656012</v>
      </c>
      <c r="D7" s="361">
        <v>9613334.0316865612</v>
      </c>
    </row>
    <row r="8" spans="1:4" x14ac:dyDescent="0.2">
      <c r="A8" s="360" t="s">
        <v>406</v>
      </c>
      <c r="B8" s="361">
        <v>-10878619.691</v>
      </c>
      <c r="C8" s="361">
        <v>668612.73129067197</v>
      </c>
      <c r="D8" s="361">
        <v>-11547232.422290672</v>
      </c>
    </row>
    <row r="9" spans="1:4" x14ac:dyDescent="0.2">
      <c r="A9" s="360" t="s">
        <v>407</v>
      </c>
      <c r="B9" s="361">
        <v>4372538.2319999998</v>
      </c>
      <c r="C9" s="361">
        <v>-1099830.0498391381</v>
      </c>
      <c r="D9" s="361">
        <v>5472368.2818391379</v>
      </c>
    </row>
    <row r="10" spans="1:4" x14ac:dyDescent="0.2">
      <c r="A10" s="360" t="s">
        <v>408</v>
      </c>
      <c r="B10" s="361">
        <v>6675661.0649999995</v>
      </c>
      <c r="C10" s="361">
        <v>-5443165.2706726547</v>
      </c>
      <c r="D10" s="361">
        <v>12118826.335672654</v>
      </c>
    </row>
    <row r="11" spans="1:4" x14ac:dyDescent="0.2">
      <c r="A11" s="360" t="s">
        <v>409</v>
      </c>
      <c r="B11" s="361">
        <v>18191933.668000001</v>
      </c>
      <c r="C11" s="361">
        <v>-3052654.7112699486</v>
      </c>
      <c r="D11" s="361">
        <v>21244588.37926995</v>
      </c>
    </row>
    <row r="12" spans="1:4" x14ac:dyDescent="0.2">
      <c r="A12" s="360" t="s">
        <v>410</v>
      </c>
      <c r="B12" s="361">
        <v>498817.00599999999</v>
      </c>
      <c r="C12" s="361">
        <v>-65444.791187199939</v>
      </c>
      <c r="D12" s="361">
        <v>564261.79718719993</v>
      </c>
    </row>
    <row r="13" spans="1:4" x14ac:dyDescent="0.2">
      <c r="A13" s="359" t="s">
        <v>411</v>
      </c>
      <c r="B13" s="302">
        <v>2246258.9360500001</v>
      </c>
      <c r="C13" s="302">
        <v>-348523.27371572983</v>
      </c>
      <c r="D13" s="302">
        <v>2594782.20976573</v>
      </c>
    </row>
    <row r="14" spans="1:4" x14ac:dyDescent="0.2">
      <c r="A14" s="359" t="s">
        <v>412</v>
      </c>
      <c r="B14" s="302">
        <v>844643.64</v>
      </c>
      <c r="C14" s="302">
        <v>-1335848.0050240408</v>
      </c>
      <c r="D14" s="302">
        <v>2180491.6450240407</v>
      </c>
    </row>
    <row r="15" spans="1:4" x14ac:dyDescent="0.2">
      <c r="A15" s="359" t="s">
        <v>413</v>
      </c>
      <c r="B15" s="302">
        <v>1344638.6429999999</v>
      </c>
      <c r="C15" s="302">
        <v>-497825.80833766505</v>
      </c>
      <c r="D15" s="302">
        <v>1842464.4513376649</v>
      </c>
    </row>
    <row r="16" spans="1:4" x14ac:dyDescent="0.2">
      <c r="A16" s="362" t="s">
        <v>414</v>
      </c>
      <c r="B16" s="361">
        <v>293606.853</v>
      </c>
      <c r="C16" s="361">
        <v>-83592.817046136959</v>
      </c>
      <c r="D16" s="361">
        <v>377199.67004613695</v>
      </c>
    </row>
    <row r="17" spans="1:4" x14ac:dyDescent="0.2">
      <c r="A17" s="363" t="s">
        <v>415</v>
      </c>
      <c r="B17" s="361">
        <v>178409.323</v>
      </c>
      <c r="C17" s="364">
        <v>-61901.360026067145</v>
      </c>
      <c r="D17" s="361">
        <v>240310.68302606716</v>
      </c>
    </row>
    <row r="18" spans="1:4" x14ac:dyDescent="0.2">
      <c r="A18" s="363" t="s">
        <v>416</v>
      </c>
      <c r="B18" s="361">
        <v>181510.20499999999</v>
      </c>
      <c r="C18" s="361">
        <v>-27991.887111351858</v>
      </c>
      <c r="D18" s="361">
        <v>209502.09211135184</v>
      </c>
    </row>
    <row r="19" spans="1:4" x14ac:dyDescent="0.2">
      <c r="A19" s="363" t="s">
        <v>417</v>
      </c>
      <c r="B19" s="361">
        <v>-66312.675000000003</v>
      </c>
      <c r="C19" s="361">
        <v>6300.4300912820427</v>
      </c>
      <c r="D19" s="361">
        <v>-72613.10509128205</v>
      </c>
    </row>
    <row r="20" spans="1:4" x14ac:dyDescent="0.2">
      <c r="A20" s="362" t="s">
        <v>418</v>
      </c>
      <c r="B20" s="361">
        <v>773476.33100000001</v>
      </c>
      <c r="C20" s="361">
        <v>-332156.3357513033</v>
      </c>
      <c r="D20" s="361">
        <v>1105632.6667513032</v>
      </c>
    </row>
    <row r="21" spans="1:4" x14ac:dyDescent="0.2">
      <c r="A21" s="363" t="s">
        <v>419</v>
      </c>
      <c r="B21" s="361">
        <v>1147032.5149999999</v>
      </c>
      <c r="C21" s="364">
        <v>-317553.97693372425</v>
      </c>
      <c r="D21" s="361">
        <v>1464586.4919337241</v>
      </c>
    </row>
    <row r="22" spans="1:4" x14ac:dyDescent="0.2">
      <c r="A22" s="363" t="s">
        <v>420</v>
      </c>
      <c r="B22" s="361">
        <v>885298.62800000003</v>
      </c>
      <c r="C22" s="361">
        <v>-134207.34742767503</v>
      </c>
      <c r="D22" s="361">
        <v>1019505.9754276751</v>
      </c>
    </row>
    <row r="23" spans="1:4" x14ac:dyDescent="0.2">
      <c r="A23" s="363" t="s">
        <v>421</v>
      </c>
      <c r="B23" s="364">
        <v>-1258854.8119999999</v>
      </c>
      <c r="C23" s="364">
        <v>119604.988610096</v>
      </c>
      <c r="D23" s="364">
        <v>-1378459.800610096</v>
      </c>
    </row>
    <row r="24" spans="1:4" x14ac:dyDescent="0.2">
      <c r="A24" s="362" t="s">
        <v>422</v>
      </c>
      <c r="B24" s="361">
        <v>277555.45899999997</v>
      </c>
      <c r="C24" s="361">
        <v>-82076.655540224834</v>
      </c>
      <c r="D24" s="361">
        <v>359632.11454022478</v>
      </c>
    </row>
    <row r="25" spans="1:4" x14ac:dyDescent="0.2">
      <c r="A25" s="359" t="s">
        <v>423</v>
      </c>
      <c r="B25" s="302">
        <v>3972840.9677491025</v>
      </c>
      <c r="C25" s="365">
        <v>0</v>
      </c>
      <c r="D25" s="302">
        <v>3972840.9677491025</v>
      </c>
    </row>
    <row r="26" spans="1:4" x14ac:dyDescent="0.2">
      <c r="A26" s="359" t="s">
        <v>424</v>
      </c>
      <c r="B26" s="366">
        <v>36441459.052799106</v>
      </c>
      <c r="C26" s="366">
        <v>-11615266.624442264</v>
      </c>
      <c r="D26" s="366">
        <v>48056725.677241378</v>
      </c>
    </row>
    <row r="27" spans="1:4" ht="94.5" customHeight="1" x14ac:dyDescent="0.2">
      <c r="A27" s="569" t="s">
        <v>425</v>
      </c>
      <c r="B27" s="569"/>
      <c r="C27" s="569"/>
      <c r="D27" s="569"/>
    </row>
    <row r="28" spans="1:4" x14ac:dyDescent="0.2">
      <c r="A28" s="158" t="s">
        <v>27</v>
      </c>
    </row>
  </sheetData>
  <mergeCells count="1">
    <mergeCell ref="A27:D27"/>
  </mergeCells>
  <pageMargins left="0.7" right="0.7" top="0.75" bottom="0.75" header="0.3" footer="0.3"/>
  <pageSetup paperSize="9"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5B205-D0B8-4570-BC26-88DB5718D0F4}">
  <dimension ref="A1:C16"/>
  <sheetViews>
    <sheetView workbookViewId="0"/>
  </sheetViews>
  <sheetFormatPr baseColWidth="10" defaultColWidth="11.42578125" defaultRowHeight="12.75" x14ac:dyDescent="0.2"/>
  <cols>
    <col min="1" max="1" width="50.85546875" style="158" bestFit="1" customWidth="1"/>
    <col min="2" max="2" width="11" style="158" customWidth="1"/>
    <col min="3" max="3" width="12" style="158" bestFit="1" customWidth="1"/>
    <col min="4" max="16384" width="11.42578125" style="158"/>
  </cols>
  <sheetData>
    <row r="1" spans="1:3" x14ac:dyDescent="0.2">
      <c r="A1" s="157" t="s">
        <v>426</v>
      </c>
    </row>
    <row r="2" spans="1:3" x14ac:dyDescent="0.2">
      <c r="A2" s="157" t="s">
        <v>427</v>
      </c>
    </row>
    <row r="4" spans="1:3" ht="38.25" x14ac:dyDescent="0.2">
      <c r="A4" s="346"/>
      <c r="B4" s="167" t="s">
        <v>428</v>
      </c>
      <c r="C4" s="167" t="s">
        <v>206</v>
      </c>
    </row>
    <row r="5" spans="1:3" x14ac:dyDescent="0.2">
      <c r="A5" s="346" t="s">
        <v>429</v>
      </c>
      <c r="B5" s="361">
        <v>-18382012.164950892</v>
      </c>
      <c r="C5" s="356">
        <v>-9.6227529089752135</v>
      </c>
    </row>
    <row r="6" spans="1:3" x14ac:dyDescent="0.2">
      <c r="A6" s="346" t="s">
        <v>430</v>
      </c>
      <c r="B6" s="361">
        <v>-11615266.624442264</v>
      </c>
      <c r="C6" s="356">
        <v>-6.0804464547134147</v>
      </c>
    </row>
    <row r="7" spans="1:3" x14ac:dyDescent="0.2">
      <c r="A7" s="360" t="s">
        <v>431</v>
      </c>
      <c r="B7" s="361">
        <v>-9433069.5373648293</v>
      </c>
      <c r="C7" s="356">
        <v>-4.9380936383188052</v>
      </c>
    </row>
    <row r="8" spans="1:3" x14ac:dyDescent="0.2">
      <c r="A8" s="360" t="s">
        <v>432</v>
      </c>
      <c r="B8" s="361">
        <v>-348523.27371572983</v>
      </c>
      <c r="C8" s="356">
        <v>-0.18244756427635425</v>
      </c>
    </row>
    <row r="9" spans="1:3" x14ac:dyDescent="0.2">
      <c r="A9" s="360" t="s">
        <v>433</v>
      </c>
      <c r="B9" s="361">
        <v>-1335848.0050240408</v>
      </c>
      <c r="C9" s="356">
        <v>-0.69929968280641519</v>
      </c>
    </row>
    <row r="10" spans="1:3" x14ac:dyDescent="0.2">
      <c r="A10" s="360" t="s">
        <v>434</v>
      </c>
      <c r="B10" s="361">
        <v>-497825.80833766505</v>
      </c>
      <c r="C10" s="356">
        <v>-0.26060556931184042</v>
      </c>
    </row>
    <row r="11" spans="1:3" x14ac:dyDescent="0.2">
      <c r="A11" s="387" t="s">
        <v>435</v>
      </c>
      <c r="B11" s="302">
        <v>-6766745.5405086279</v>
      </c>
      <c r="C11" s="388">
        <v>-3.5423064542617997</v>
      </c>
    </row>
    <row r="12" spans="1:3" x14ac:dyDescent="0.2">
      <c r="A12" s="344" t="s">
        <v>436</v>
      </c>
      <c r="B12" s="364">
        <v>379992</v>
      </c>
      <c r="C12" s="389">
        <v>0.19892104795574636</v>
      </c>
    </row>
    <row r="13" spans="1:3" x14ac:dyDescent="0.2">
      <c r="A13" s="344" t="s">
        <v>437</v>
      </c>
      <c r="B13" s="364">
        <v>2005761.29929</v>
      </c>
      <c r="C13" s="389">
        <v>1.0499908935026165</v>
      </c>
    </row>
    <row r="14" spans="1:3" x14ac:dyDescent="0.2">
      <c r="A14" s="359" t="s">
        <v>438</v>
      </c>
      <c r="B14" s="366">
        <v>-16756242.865660893</v>
      </c>
      <c r="C14" s="390">
        <v>-8.7716830634283447</v>
      </c>
    </row>
    <row r="15" spans="1:3" x14ac:dyDescent="0.2">
      <c r="A15" s="359" t="s">
        <v>439</v>
      </c>
      <c r="B15" s="366">
        <v>-5140976.2412186284</v>
      </c>
      <c r="C15" s="390">
        <v>-2.6912366087149295</v>
      </c>
    </row>
    <row r="16" spans="1:3" x14ac:dyDescent="0.2">
      <c r="A16" s="343" t="s">
        <v>27</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CCDA-C4E9-4482-BC98-2AE728B998DF}">
  <dimension ref="A1:H32"/>
  <sheetViews>
    <sheetView workbookViewId="0"/>
  </sheetViews>
  <sheetFormatPr baseColWidth="10" defaultColWidth="11.42578125" defaultRowHeight="12.75" x14ac:dyDescent="0.2"/>
  <cols>
    <col min="1" max="1" width="23.85546875" style="2" customWidth="1"/>
    <col min="2" max="16384" width="11.42578125" style="2"/>
  </cols>
  <sheetData>
    <row r="1" spans="1:6" x14ac:dyDescent="0.2">
      <c r="A1" s="1" t="s">
        <v>230</v>
      </c>
      <c r="B1" s="1"/>
      <c r="C1" s="1"/>
      <c r="D1" s="1"/>
      <c r="E1" s="1"/>
      <c r="F1" s="1"/>
    </row>
    <row r="2" spans="1:6" x14ac:dyDescent="0.2">
      <c r="A2" s="570" t="s">
        <v>195</v>
      </c>
      <c r="B2" s="570"/>
      <c r="C2" s="570"/>
      <c r="D2" s="570"/>
      <c r="E2" s="570"/>
      <c r="F2" s="570"/>
    </row>
    <row r="3" spans="1:6" x14ac:dyDescent="0.2">
      <c r="A3" s="571" t="s">
        <v>193</v>
      </c>
      <c r="B3" s="571"/>
      <c r="C3" s="571"/>
      <c r="D3" s="571"/>
      <c r="E3" s="571"/>
      <c r="F3" s="571"/>
    </row>
    <row r="4" spans="1:6" x14ac:dyDescent="0.2">
      <c r="A4" s="103"/>
      <c r="B4" s="103"/>
      <c r="C4" s="103"/>
      <c r="D4" s="103"/>
      <c r="E4" s="103"/>
      <c r="F4" s="103"/>
    </row>
    <row r="5" spans="1:6" ht="24.75" customHeight="1" x14ac:dyDescent="0.2">
      <c r="A5" s="241"/>
      <c r="B5" s="572" t="s">
        <v>196</v>
      </c>
      <c r="C5" s="572" t="s">
        <v>197</v>
      </c>
      <c r="D5" s="572" t="s">
        <v>198</v>
      </c>
      <c r="E5" s="572" t="s">
        <v>199</v>
      </c>
      <c r="F5" s="572" t="s">
        <v>200</v>
      </c>
    </row>
    <row r="6" spans="1:6" ht="30" customHeight="1" x14ac:dyDescent="0.2">
      <c r="A6" s="242"/>
      <c r="B6" s="573"/>
      <c r="C6" s="573"/>
      <c r="D6" s="573"/>
      <c r="E6" s="573"/>
      <c r="F6" s="573"/>
    </row>
    <row r="7" spans="1:6" ht="15" x14ac:dyDescent="0.25">
      <c r="A7" s="243">
        <v>1997</v>
      </c>
      <c r="B7" s="244">
        <v>-27361</v>
      </c>
      <c r="C7" s="244">
        <v>402938</v>
      </c>
      <c r="D7" s="244">
        <v>150829</v>
      </c>
      <c r="E7" s="244">
        <v>252109</v>
      </c>
      <c r="F7" s="244">
        <v>375577</v>
      </c>
    </row>
    <row r="8" spans="1:6" ht="15" x14ac:dyDescent="0.25">
      <c r="A8" s="245">
        <v>1998</v>
      </c>
      <c r="B8" s="246">
        <v>-5381</v>
      </c>
      <c r="C8" s="246">
        <v>185156</v>
      </c>
      <c r="D8" s="246">
        <v>77437</v>
      </c>
      <c r="E8" s="246">
        <v>107719</v>
      </c>
      <c r="F8" s="246">
        <v>179775</v>
      </c>
    </row>
    <row r="9" spans="1:6" ht="15" x14ac:dyDescent="0.25">
      <c r="A9" s="245">
        <v>1999</v>
      </c>
      <c r="B9" s="246">
        <v>-73261</v>
      </c>
      <c r="C9" s="246">
        <v>174596</v>
      </c>
      <c r="D9" s="246">
        <v>54027</v>
      </c>
      <c r="E9" s="246">
        <v>120569</v>
      </c>
      <c r="F9" s="246">
        <v>101335</v>
      </c>
    </row>
    <row r="10" spans="1:6" ht="15" x14ac:dyDescent="0.25">
      <c r="A10" s="245">
        <v>2000</v>
      </c>
      <c r="B10" s="246">
        <v>-5846</v>
      </c>
      <c r="C10" s="246">
        <v>218960</v>
      </c>
      <c r="D10" s="246">
        <v>57655</v>
      </c>
      <c r="E10" s="246">
        <v>161305</v>
      </c>
      <c r="F10" s="246">
        <v>213114</v>
      </c>
    </row>
    <row r="11" spans="1:6" ht="15" x14ac:dyDescent="0.25">
      <c r="A11" s="245">
        <v>2001</v>
      </c>
      <c r="B11" s="246">
        <v>9034</v>
      </c>
      <c r="C11" s="246">
        <v>128986</v>
      </c>
      <c r="D11" s="246">
        <v>56085</v>
      </c>
      <c r="E11" s="246">
        <v>72901</v>
      </c>
      <c r="F11" s="246">
        <v>138020</v>
      </c>
    </row>
    <row r="12" spans="1:6" ht="15" x14ac:dyDescent="0.25">
      <c r="A12" s="245">
        <v>2002</v>
      </c>
      <c r="B12" s="246">
        <v>-39450</v>
      </c>
      <c r="C12" s="246">
        <v>88047</v>
      </c>
      <c r="D12" s="246">
        <v>31853</v>
      </c>
      <c r="E12" s="246">
        <v>56194</v>
      </c>
      <c r="F12" s="246">
        <v>48597</v>
      </c>
    </row>
    <row r="13" spans="1:6" ht="15" x14ac:dyDescent="0.25">
      <c r="A13" s="245">
        <v>2003</v>
      </c>
      <c r="B13" s="246">
        <v>-3781</v>
      </c>
      <c r="C13" s="246">
        <v>114136</v>
      </c>
      <c r="D13" s="246">
        <v>38089</v>
      </c>
      <c r="E13" s="246">
        <v>76047</v>
      </c>
      <c r="F13" s="246">
        <v>110355</v>
      </c>
    </row>
    <row r="14" spans="1:6" ht="15" x14ac:dyDescent="0.25">
      <c r="A14" s="245">
        <v>2004</v>
      </c>
      <c r="B14" s="246">
        <v>123324</v>
      </c>
      <c r="C14" s="246">
        <v>473144</v>
      </c>
      <c r="D14" s="246">
        <v>172579</v>
      </c>
      <c r="E14" s="246">
        <v>300565</v>
      </c>
      <c r="F14" s="246">
        <v>596468</v>
      </c>
    </row>
    <row r="15" spans="1:6" ht="15" x14ac:dyDescent="0.25">
      <c r="A15" s="245">
        <v>2005</v>
      </c>
      <c r="B15" s="246">
        <v>455179.34152000002</v>
      </c>
      <c r="C15" s="246">
        <v>1264244.4081100002</v>
      </c>
      <c r="D15" s="246">
        <v>613157.54494000005</v>
      </c>
      <c r="E15" s="246">
        <v>651086.86317000003</v>
      </c>
      <c r="F15" s="246">
        <v>1719423.7496300002</v>
      </c>
    </row>
    <row r="16" spans="1:6" ht="15" x14ac:dyDescent="0.25">
      <c r="A16" s="245">
        <v>2006</v>
      </c>
      <c r="B16" s="246">
        <v>496108.64373000001</v>
      </c>
      <c r="C16" s="246">
        <v>4078834.8112500003</v>
      </c>
      <c r="D16" s="246">
        <v>1998691.7108700001</v>
      </c>
      <c r="E16" s="246">
        <v>2080143.10038</v>
      </c>
      <c r="F16" s="246">
        <v>4574943.4549799999</v>
      </c>
    </row>
    <row r="17" spans="1:8" ht="15" x14ac:dyDescent="0.25">
      <c r="A17" s="245">
        <v>2007</v>
      </c>
      <c r="B17" s="246">
        <v>1152329.8</v>
      </c>
      <c r="C17" s="246">
        <v>5054366.1882700007</v>
      </c>
      <c r="D17" s="246">
        <v>3299199.5749400002</v>
      </c>
      <c r="E17" s="246">
        <v>1755166.6133300001</v>
      </c>
      <c r="F17" s="246">
        <v>6206695.9882700006</v>
      </c>
    </row>
    <row r="18" spans="1:8" ht="15" x14ac:dyDescent="0.25">
      <c r="A18" s="245">
        <v>2008</v>
      </c>
      <c r="B18" s="246">
        <v>-336375.13752000115</v>
      </c>
      <c r="C18" s="246">
        <v>4680595.0784200002</v>
      </c>
      <c r="D18" s="246">
        <v>3220332.4036000003</v>
      </c>
      <c r="E18" s="246">
        <v>1460262.6748199998</v>
      </c>
      <c r="F18" s="246">
        <v>4344219.9408999998</v>
      </c>
    </row>
    <row r="19" spans="1:8" ht="15" x14ac:dyDescent="0.25">
      <c r="A19" s="245">
        <v>2009</v>
      </c>
      <c r="B19" s="246">
        <v>-560889.04473000043</v>
      </c>
      <c r="C19" s="246">
        <v>2068563.1776865458</v>
      </c>
      <c r="D19" s="246">
        <v>1316424.9252485009</v>
      </c>
      <c r="E19" s="246">
        <v>752138.25243804511</v>
      </c>
      <c r="F19" s="246">
        <v>1507674.1329565456</v>
      </c>
    </row>
    <row r="20" spans="1:8" ht="15" x14ac:dyDescent="0.25">
      <c r="A20" s="245">
        <v>2010</v>
      </c>
      <c r="B20" s="246">
        <v>-117735.42530000233</v>
      </c>
      <c r="C20" s="246">
        <v>3783051.6724212249</v>
      </c>
      <c r="D20" s="246">
        <v>2155591.6905840379</v>
      </c>
      <c r="E20" s="246">
        <v>1627459.981837187</v>
      </c>
      <c r="F20" s="246">
        <v>3665316.2471212223</v>
      </c>
    </row>
    <row r="21" spans="1:8" ht="15" x14ac:dyDescent="0.25">
      <c r="A21" s="245">
        <v>2011</v>
      </c>
      <c r="B21" s="246">
        <v>817724</v>
      </c>
      <c r="C21" s="246">
        <v>3965765</v>
      </c>
      <c r="D21" s="246">
        <v>3033472</v>
      </c>
      <c r="E21" s="246">
        <v>932293</v>
      </c>
      <c r="F21" s="246">
        <v>4783490</v>
      </c>
    </row>
    <row r="22" spans="1:8" ht="15" x14ac:dyDescent="0.25">
      <c r="A22" s="245">
        <v>2012</v>
      </c>
      <c r="B22" s="246">
        <v>891034</v>
      </c>
      <c r="C22" s="246">
        <v>3278909</v>
      </c>
      <c r="D22" s="246">
        <v>2712763</v>
      </c>
      <c r="E22" s="246">
        <v>566147</v>
      </c>
      <c r="F22" s="246">
        <v>4169943</v>
      </c>
    </row>
    <row r="23" spans="1:8" ht="15" x14ac:dyDescent="0.25">
      <c r="A23" s="245">
        <v>2013</v>
      </c>
      <c r="B23" s="246">
        <v>-135651</v>
      </c>
      <c r="C23" s="246">
        <v>3129199</v>
      </c>
      <c r="D23" s="246">
        <v>2302008</v>
      </c>
      <c r="E23" s="246">
        <v>827191</v>
      </c>
      <c r="F23" s="246">
        <v>2993549</v>
      </c>
    </row>
    <row r="24" spans="1:8" ht="15" x14ac:dyDescent="0.25">
      <c r="A24" s="245">
        <v>2014</v>
      </c>
      <c r="B24" s="246">
        <v>-139897.21316057301</v>
      </c>
      <c r="C24" s="246">
        <v>2642656.7148364577</v>
      </c>
      <c r="D24" s="246">
        <v>1989508.2006293277</v>
      </c>
      <c r="E24" s="246">
        <v>653148.51420712972</v>
      </c>
      <c r="F24" s="246">
        <v>2502759.5016758847</v>
      </c>
    </row>
    <row r="25" spans="1:8" ht="15" x14ac:dyDescent="0.25">
      <c r="A25" s="245">
        <v>2015</v>
      </c>
      <c r="B25" s="246">
        <v>332751.65555371251</v>
      </c>
      <c r="C25" s="246">
        <v>1675908.9156503216</v>
      </c>
      <c r="D25" s="246">
        <v>1523610.7556618103</v>
      </c>
      <c r="E25" s="246">
        <v>152298.15998851135</v>
      </c>
      <c r="F25" s="246">
        <v>2008660.5712040341</v>
      </c>
    </row>
    <row r="26" spans="1:8" ht="15" x14ac:dyDescent="0.25">
      <c r="A26" s="245">
        <v>2016</v>
      </c>
      <c r="B26" s="246">
        <v>-724578.75722851907</v>
      </c>
      <c r="C26" s="246">
        <v>725717.9718425225</v>
      </c>
      <c r="D26" s="246">
        <v>643366.98752692528</v>
      </c>
      <c r="E26" s="246">
        <v>82350.984315597205</v>
      </c>
      <c r="F26" s="246">
        <v>1139.2146140036621</v>
      </c>
    </row>
    <row r="27" spans="1:8" ht="15" x14ac:dyDescent="0.25">
      <c r="A27" s="245">
        <v>2017</v>
      </c>
      <c r="B27" s="246">
        <v>-7168.1023315538278</v>
      </c>
      <c r="C27" s="246">
        <v>1279021.5196772318</v>
      </c>
      <c r="D27" s="246">
        <v>637365.66156097292</v>
      </c>
      <c r="E27" s="246">
        <v>530655.85811625898</v>
      </c>
      <c r="F27" s="246">
        <v>1271853.417345678</v>
      </c>
    </row>
    <row r="28" spans="1:8" ht="15" x14ac:dyDescent="0.25">
      <c r="A28" s="245">
        <v>2018</v>
      </c>
      <c r="B28" s="246">
        <v>485931.66854387912</v>
      </c>
      <c r="C28" s="246">
        <v>1920002.9996800923</v>
      </c>
      <c r="D28" s="246">
        <v>1419532.1632892203</v>
      </c>
      <c r="E28" s="246">
        <v>500470.83639087219</v>
      </c>
      <c r="F28" s="246">
        <v>2405934.6682239715</v>
      </c>
    </row>
    <row r="29" spans="1:8" ht="15" x14ac:dyDescent="0.25">
      <c r="A29" s="288">
        <v>2019</v>
      </c>
      <c r="B29" s="289">
        <v>868110.41200000001</v>
      </c>
      <c r="C29" s="290">
        <v>1852383.5529999998</v>
      </c>
      <c r="D29" s="290">
        <v>1452312.1709999999</v>
      </c>
      <c r="E29" s="290">
        <v>400071.38199999998</v>
      </c>
      <c r="F29" s="290">
        <v>2720493.9649999999</v>
      </c>
    </row>
    <row r="30" spans="1:8" ht="15" x14ac:dyDescent="0.25">
      <c r="A30" s="288" t="s">
        <v>201</v>
      </c>
      <c r="B30" s="291">
        <v>274752.57199999969</v>
      </c>
      <c r="C30" s="291">
        <v>2010504.497</v>
      </c>
      <c r="D30" s="291">
        <v>1664519.94</v>
      </c>
      <c r="E30" s="291">
        <v>345984.55699999997</v>
      </c>
      <c r="F30" s="291">
        <v>2285257.0689999997</v>
      </c>
      <c r="H30" s="247"/>
    </row>
    <row r="31" spans="1:8" ht="15" x14ac:dyDescent="0.25">
      <c r="A31" s="242" t="s">
        <v>202</v>
      </c>
      <c r="B31" s="292">
        <v>346.27099999994971</v>
      </c>
      <c r="C31" s="292">
        <v>1697001.125</v>
      </c>
      <c r="D31" s="292">
        <v>1346640.7879999999</v>
      </c>
      <c r="E31" s="292">
        <v>350360.337</v>
      </c>
      <c r="F31" s="292">
        <v>1697347.3959999999</v>
      </c>
    </row>
    <row r="32" spans="1:8" ht="15" x14ac:dyDescent="0.25">
      <c r="A32" s="158" t="s">
        <v>27</v>
      </c>
      <c r="B32"/>
      <c r="C32"/>
      <c r="D32"/>
      <c r="E32"/>
      <c r="F32"/>
    </row>
  </sheetData>
  <mergeCells count="7">
    <mergeCell ref="A2:F2"/>
    <mergeCell ref="A3:F3"/>
    <mergeCell ref="B5:B6"/>
    <mergeCell ref="C5:C6"/>
    <mergeCell ref="D5:D6"/>
    <mergeCell ref="E5:E6"/>
    <mergeCell ref="F5:F6"/>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DF71B-58A2-4FC4-8CEF-47B5EA768AAE}">
  <dimension ref="A1:C35"/>
  <sheetViews>
    <sheetView workbookViewId="0">
      <selection sqref="A1:C1"/>
    </sheetView>
  </sheetViews>
  <sheetFormatPr baseColWidth="10" defaultColWidth="11.42578125" defaultRowHeight="12.75" x14ac:dyDescent="0.2"/>
  <cols>
    <col min="1" max="1" width="48.140625" style="2" bestFit="1" customWidth="1"/>
    <col min="2" max="2" width="14.5703125" style="2" bestFit="1" customWidth="1"/>
    <col min="3" max="3" width="14.7109375" style="2" bestFit="1" customWidth="1"/>
    <col min="4" max="16384" width="11.42578125" style="2"/>
  </cols>
  <sheetData>
    <row r="1" spans="1:3" x14ac:dyDescent="0.2">
      <c r="A1" s="570" t="s">
        <v>231</v>
      </c>
      <c r="B1" s="570"/>
      <c r="C1" s="570"/>
    </row>
    <row r="2" spans="1:3" x14ac:dyDescent="0.2">
      <c r="A2" s="570" t="s">
        <v>203</v>
      </c>
      <c r="B2" s="570"/>
      <c r="C2" s="570"/>
    </row>
    <row r="3" spans="1:3" x14ac:dyDescent="0.2">
      <c r="A3" s="570" t="s">
        <v>194</v>
      </c>
      <c r="B3" s="570"/>
      <c r="C3" s="570"/>
    </row>
    <row r="4" spans="1:3" x14ac:dyDescent="0.2">
      <c r="A4" s="571" t="s">
        <v>204</v>
      </c>
      <c r="B4" s="571"/>
      <c r="C4" s="571"/>
    </row>
    <row r="5" spans="1:3" x14ac:dyDescent="0.2">
      <c r="A5" s="248"/>
      <c r="B5" s="248"/>
      <c r="C5" s="248"/>
    </row>
    <row r="6" spans="1:3" x14ac:dyDescent="0.2">
      <c r="A6" s="249"/>
      <c r="B6" s="501" t="s">
        <v>205</v>
      </c>
      <c r="C6" s="501" t="s">
        <v>206</v>
      </c>
    </row>
    <row r="7" spans="1:3" x14ac:dyDescent="0.2">
      <c r="A7" s="250"/>
      <c r="B7" s="574"/>
      <c r="C7" s="574"/>
    </row>
    <row r="8" spans="1:3" x14ac:dyDescent="0.2">
      <c r="A8" s="443" t="s">
        <v>229</v>
      </c>
      <c r="B8" s="471"/>
      <c r="C8" s="444"/>
    </row>
    <row r="9" spans="1:3" x14ac:dyDescent="0.2">
      <c r="A9" s="251" t="s">
        <v>15</v>
      </c>
      <c r="B9" s="371"/>
      <c r="C9" s="252"/>
    </row>
    <row r="10" spans="1:3" x14ac:dyDescent="0.2">
      <c r="A10" s="251" t="s">
        <v>207</v>
      </c>
      <c r="B10" s="472">
        <v>36417876.777794003</v>
      </c>
      <c r="C10" s="253">
        <v>19.064301914150885</v>
      </c>
    </row>
    <row r="11" spans="1:3" x14ac:dyDescent="0.2">
      <c r="A11" s="254" t="s">
        <v>208</v>
      </c>
      <c r="B11" s="473">
        <v>29377715.509000003</v>
      </c>
      <c r="C11" s="255">
        <v>15.378865754005513</v>
      </c>
    </row>
    <row r="12" spans="1:3" x14ac:dyDescent="0.2">
      <c r="A12" s="254" t="s">
        <v>209</v>
      </c>
      <c r="B12" s="473">
        <v>844643.64000000013</v>
      </c>
      <c r="C12" s="255">
        <v>0.44216035605474902</v>
      </c>
    </row>
    <row r="13" spans="1:3" x14ac:dyDescent="0.2">
      <c r="A13" s="254" t="s">
        <v>210</v>
      </c>
      <c r="B13" s="473">
        <v>2702918.5902957106</v>
      </c>
      <c r="C13" s="255">
        <v>1.4149439949280287</v>
      </c>
    </row>
    <row r="14" spans="1:3" x14ac:dyDescent="0.2">
      <c r="A14" s="254" t="s">
        <v>211</v>
      </c>
      <c r="B14" s="473">
        <v>131791.82386850729</v>
      </c>
      <c r="C14" s="255">
        <v>6.8991367491743547E-2</v>
      </c>
    </row>
    <row r="15" spans="1:3" x14ac:dyDescent="0.2">
      <c r="A15" s="254" t="s">
        <v>212</v>
      </c>
      <c r="B15" s="473">
        <v>824844.99727910268</v>
      </c>
      <c r="C15" s="255">
        <v>0.43179601481034824</v>
      </c>
    </row>
    <row r="16" spans="1:3" x14ac:dyDescent="0.2">
      <c r="A16" s="254" t="s">
        <v>213</v>
      </c>
      <c r="B16" s="473">
        <v>981127.6754187973</v>
      </c>
      <c r="C16" s="255">
        <v>0.51360803746576911</v>
      </c>
    </row>
    <row r="17" spans="1:3" x14ac:dyDescent="0.2">
      <c r="A17" s="254" t="s">
        <v>214</v>
      </c>
      <c r="B17" s="473">
        <v>1554834.5419318904</v>
      </c>
      <c r="C17" s="255">
        <v>0.81393638939473589</v>
      </c>
    </row>
    <row r="18" spans="1:3" x14ac:dyDescent="0.2">
      <c r="A18" s="254"/>
      <c r="B18" s="473"/>
      <c r="C18" s="255"/>
    </row>
    <row r="19" spans="1:3" x14ac:dyDescent="0.2">
      <c r="A19" s="251" t="s">
        <v>215</v>
      </c>
      <c r="B19" s="472">
        <v>46072250.385741457</v>
      </c>
      <c r="C19" s="253">
        <v>24.118245458881322</v>
      </c>
    </row>
    <row r="20" spans="1:3" x14ac:dyDescent="0.2">
      <c r="A20" s="254" t="s">
        <v>216</v>
      </c>
      <c r="B20" s="473">
        <v>9752510.8828722108</v>
      </c>
      <c r="C20" s="255">
        <v>5.105317177784694</v>
      </c>
    </row>
    <row r="21" spans="1:3" x14ac:dyDescent="0.2">
      <c r="A21" s="254" t="s">
        <v>217</v>
      </c>
      <c r="B21" s="473">
        <v>3756375.0256188479</v>
      </c>
      <c r="C21" s="255">
        <v>1.9664152314019634</v>
      </c>
    </row>
    <row r="22" spans="1:3" x14ac:dyDescent="0.2">
      <c r="A22" s="254" t="s">
        <v>218</v>
      </c>
      <c r="B22" s="473">
        <v>2005761.2992948329</v>
      </c>
      <c r="C22" s="255">
        <v>1.0499908935051463</v>
      </c>
    </row>
    <row r="23" spans="1:3" x14ac:dyDescent="0.2">
      <c r="A23" s="254" t="s">
        <v>219</v>
      </c>
      <c r="B23" s="473">
        <v>21706239.756755568</v>
      </c>
      <c r="C23" s="255">
        <v>11.362944376703989</v>
      </c>
    </row>
    <row r="24" spans="1:3" x14ac:dyDescent="0.2">
      <c r="A24" s="254" t="s">
        <v>220</v>
      </c>
      <c r="B24" s="473">
        <v>7659359.9241999993</v>
      </c>
      <c r="C24" s="255">
        <v>4.0095788932190937</v>
      </c>
    </row>
    <row r="25" spans="1:3" x14ac:dyDescent="0.2">
      <c r="A25" s="254" t="s">
        <v>221</v>
      </c>
      <c r="B25" s="473">
        <v>1192003.4969999997</v>
      </c>
      <c r="C25" s="255">
        <v>0.62399888626643285</v>
      </c>
    </row>
    <row r="26" spans="1:3" x14ac:dyDescent="0.2">
      <c r="A26" s="251" t="s">
        <v>222</v>
      </c>
      <c r="B26" s="473">
        <v>-9654373.6079474539</v>
      </c>
      <c r="C26" s="253">
        <v>-5.0539435447304353</v>
      </c>
    </row>
    <row r="27" spans="1:3" x14ac:dyDescent="0.2">
      <c r="A27" s="251" t="s">
        <v>223</v>
      </c>
      <c r="B27" s="473">
        <v>8727638.5570124257</v>
      </c>
      <c r="C27" s="418">
        <v>4.5688093642494838</v>
      </c>
    </row>
    <row r="28" spans="1:3" x14ac:dyDescent="0.2">
      <c r="A28" s="254" t="s">
        <v>224</v>
      </c>
      <c r="B28" s="473">
        <v>23582.275000000001</v>
      </c>
      <c r="C28" s="418">
        <v>1.2345025306271181E-2</v>
      </c>
    </row>
    <row r="29" spans="1:3" x14ac:dyDescent="0.2">
      <c r="A29" s="254" t="s">
        <v>225</v>
      </c>
      <c r="B29" s="473">
        <v>4949139.3940856662</v>
      </c>
      <c r="C29" s="418">
        <v>2.5908124243420607</v>
      </c>
    </row>
    <row r="30" spans="1:3" x14ac:dyDescent="0.2">
      <c r="A30" s="254" t="s">
        <v>226</v>
      </c>
      <c r="B30" s="473">
        <v>3802081.4379267599</v>
      </c>
      <c r="C30" s="418">
        <v>1.9903419652136944</v>
      </c>
    </row>
    <row r="31" spans="1:3" x14ac:dyDescent="0.2">
      <c r="A31" s="421"/>
      <c r="B31" s="474"/>
      <c r="C31" s="420"/>
    </row>
    <row r="32" spans="1:3" x14ac:dyDescent="0.2">
      <c r="A32" s="422" t="s">
        <v>14</v>
      </c>
      <c r="B32" s="475">
        <v>36441459.052794002</v>
      </c>
      <c r="C32" s="423">
        <v>19.076646939457156</v>
      </c>
    </row>
    <row r="33" spans="1:3" x14ac:dyDescent="0.2">
      <c r="A33" s="251" t="s">
        <v>227</v>
      </c>
      <c r="B33" s="472">
        <v>54823471.217753887</v>
      </c>
      <c r="C33" s="253">
        <v>28.699399848437078</v>
      </c>
    </row>
    <row r="34" spans="1:3" x14ac:dyDescent="0.2">
      <c r="A34" s="250" t="s">
        <v>228</v>
      </c>
      <c r="B34" s="476">
        <v>-18382012.164959885</v>
      </c>
      <c r="C34" s="419">
        <v>-9.6227529089799209</v>
      </c>
    </row>
    <row r="35" spans="1:3" x14ac:dyDescent="0.2">
      <c r="A35" s="270" t="s">
        <v>27</v>
      </c>
    </row>
  </sheetData>
  <mergeCells count="6">
    <mergeCell ref="B6:B7"/>
    <mergeCell ref="C6:C7"/>
    <mergeCell ref="A1:C1"/>
    <mergeCell ref="A2:C2"/>
    <mergeCell ref="A3:C3"/>
    <mergeCell ref="A4:C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AD38-2D1E-466D-93AD-0594104E17E1}">
  <dimension ref="A1:I28"/>
  <sheetViews>
    <sheetView workbookViewId="0">
      <selection sqref="A1:E1"/>
    </sheetView>
  </sheetViews>
  <sheetFormatPr baseColWidth="10" defaultColWidth="11.42578125" defaultRowHeight="12.75" x14ac:dyDescent="0.2"/>
  <cols>
    <col min="1" max="1" width="33" style="158" customWidth="1"/>
    <col min="2" max="2" width="14.28515625" style="158" customWidth="1"/>
    <col min="3" max="3" width="14.5703125" style="158" customWidth="1"/>
    <col min="4" max="4" width="16.28515625" style="158" customWidth="1"/>
    <col min="5" max="5" width="12.5703125" style="158" customWidth="1"/>
    <col min="6" max="6" width="12.85546875" style="158" customWidth="1"/>
    <col min="7" max="8" width="10.5703125" style="158" customWidth="1"/>
    <col min="9" max="16384" width="11.42578125" style="158"/>
  </cols>
  <sheetData>
    <row r="1" spans="1:9" x14ac:dyDescent="0.2">
      <c r="A1" s="497" t="s">
        <v>147</v>
      </c>
      <c r="B1" s="497"/>
      <c r="C1" s="497"/>
      <c r="D1" s="497"/>
      <c r="E1" s="497"/>
    </row>
    <row r="2" spans="1:9" x14ac:dyDescent="0.2">
      <c r="A2" s="497" t="s">
        <v>148</v>
      </c>
      <c r="B2" s="497"/>
      <c r="C2" s="497"/>
      <c r="D2" s="497"/>
      <c r="E2" s="497"/>
    </row>
    <row r="3" spans="1:9" x14ac:dyDescent="0.2">
      <c r="A3" s="497" t="s">
        <v>149</v>
      </c>
      <c r="B3" s="497"/>
      <c r="C3" s="497"/>
      <c r="D3" s="497"/>
      <c r="E3" s="497"/>
    </row>
    <row r="4" spans="1:9" x14ac:dyDescent="0.2">
      <c r="A4" s="498" t="s">
        <v>150</v>
      </c>
      <c r="B4" s="498"/>
      <c r="C4" s="498"/>
      <c r="D4" s="498"/>
      <c r="E4" s="498"/>
    </row>
    <row r="5" spans="1:9" x14ac:dyDescent="0.2">
      <c r="A5" s="160"/>
      <c r="B5" s="160"/>
      <c r="C5" s="160"/>
      <c r="D5" s="160"/>
      <c r="E5" s="160"/>
    </row>
    <row r="6" spans="1:9" x14ac:dyDescent="0.2">
      <c r="A6" s="499" t="s">
        <v>151</v>
      </c>
      <c r="B6" s="501" t="s">
        <v>152</v>
      </c>
      <c r="C6" s="501" t="s">
        <v>153</v>
      </c>
      <c r="D6" s="501" t="s">
        <v>499</v>
      </c>
      <c r="E6" s="503" t="s">
        <v>153</v>
      </c>
      <c r="F6" s="504"/>
      <c r="G6" s="162"/>
      <c r="H6" s="162"/>
    </row>
    <row r="7" spans="1:9" x14ac:dyDescent="0.2">
      <c r="A7" s="500"/>
      <c r="B7" s="502"/>
      <c r="C7" s="502"/>
      <c r="D7" s="502"/>
      <c r="E7" s="505"/>
      <c r="F7" s="506"/>
      <c r="G7" s="162"/>
      <c r="H7" s="162"/>
    </row>
    <row r="8" spans="1:9" x14ac:dyDescent="0.2">
      <c r="A8" s="500"/>
      <c r="B8" s="502"/>
      <c r="C8" s="502"/>
      <c r="D8" s="502"/>
      <c r="E8" s="505"/>
      <c r="F8" s="506"/>
      <c r="G8" s="162"/>
      <c r="H8" s="162"/>
    </row>
    <row r="9" spans="1:9" x14ac:dyDescent="0.2">
      <c r="A9" s="163"/>
      <c r="B9" s="164" t="s">
        <v>155</v>
      </c>
      <c r="C9" s="164" t="s">
        <v>156</v>
      </c>
      <c r="D9" s="164" t="s">
        <v>157</v>
      </c>
      <c r="E9" s="507"/>
      <c r="F9" s="508"/>
      <c r="G9" s="162"/>
      <c r="H9" s="162"/>
    </row>
    <row r="10" spans="1:9" ht="25.5" x14ac:dyDescent="0.2">
      <c r="A10" s="165"/>
      <c r="B10" s="166" t="s">
        <v>158</v>
      </c>
      <c r="C10" s="166" t="s">
        <v>158</v>
      </c>
      <c r="D10" s="166" t="s">
        <v>158</v>
      </c>
      <c r="E10" s="167" t="s">
        <v>159</v>
      </c>
      <c r="F10" s="168" t="s">
        <v>79</v>
      </c>
      <c r="G10" s="169"/>
      <c r="H10" s="169"/>
    </row>
    <row r="11" spans="1:9" ht="25.5" x14ac:dyDescent="0.2">
      <c r="A11" s="170" t="s">
        <v>160</v>
      </c>
      <c r="B11" s="171">
        <v>38480500.273127697</v>
      </c>
      <c r="C11" s="171">
        <v>36417876.777794003</v>
      </c>
      <c r="D11" s="172">
        <v>-2062623.4953336939</v>
      </c>
      <c r="E11" s="173">
        <v>-16.133472931176414</v>
      </c>
      <c r="F11" s="174">
        <v>19.064301914150885</v>
      </c>
      <c r="G11" s="175"/>
      <c r="H11" s="175"/>
      <c r="I11" s="176"/>
    </row>
    <row r="12" spans="1:9" x14ac:dyDescent="0.2">
      <c r="A12" s="177" t="s">
        <v>161</v>
      </c>
      <c r="B12" s="178">
        <v>31187512.025000002</v>
      </c>
      <c r="C12" s="178">
        <v>29377715.509000003</v>
      </c>
      <c r="D12" s="179">
        <v>-1809796.5159999989</v>
      </c>
      <c r="E12" s="180">
        <v>-17.356313124232898</v>
      </c>
      <c r="F12" s="181">
        <v>15.378865754005513</v>
      </c>
      <c r="G12" s="182"/>
      <c r="H12" s="182"/>
      <c r="I12" s="176"/>
    </row>
    <row r="13" spans="1:9" x14ac:dyDescent="0.2">
      <c r="A13" s="183" t="s">
        <v>162</v>
      </c>
      <c r="B13" s="178">
        <v>1317626.514</v>
      </c>
      <c r="C13" s="178">
        <v>1344638.6430000002</v>
      </c>
      <c r="D13" s="179">
        <v>27012.12900000019</v>
      </c>
      <c r="E13" s="180">
        <v>-31.148754948874029</v>
      </c>
      <c r="F13" s="181">
        <v>0.70390147157664573</v>
      </c>
      <c r="G13" s="182"/>
      <c r="H13" s="182"/>
      <c r="I13" s="176"/>
    </row>
    <row r="14" spans="1:9" x14ac:dyDescent="0.2">
      <c r="A14" s="183" t="s">
        <v>163</v>
      </c>
      <c r="B14" s="178">
        <v>29869885.511000004</v>
      </c>
      <c r="C14" s="178">
        <v>28033076.866000004</v>
      </c>
      <c r="D14" s="179">
        <v>-1836808.6449999996</v>
      </c>
      <c r="E14" s="180">
        <v>-16.554511289897107</v>
      </c>
      <c r="F14" s="181">
        <v>14.674964282428871</v>
      </c>
      <c r="G14" s="182"/>
      <c r="H14" s="182"/>
      <c r="I14" s="176"/>
    </row>
    <row r="15" spans="1:9" x14ac:dyDescent="0.2">
      <c r="A15" s="177" t="s">
        <v>164</v>
      </c>
      <c r="B15" s="178">
        <v>788388.48</v>
      </c>
      <c r="C15" s="178">
        <v>844643.64000000013</v>
      </c>
      <c r="D15" s="179">
        <v>56255.160000000149</v>
      </c>
      <c r="E15" s="180">
        <v>15.581212482995241</v>
      </c>
      <c r="F15" s="181">
        <v>0.44216035605474902</v>
      </c>
      <c r="G15" s="182"/>
      <c r="H15" s="182"/>
      <c r="I15" s="176"/>
    </row>
    <row r="16" spans="1:9" x14ac:dyDescent="0.2">
      <c r="A16" s="177" t="s">
        <v>165</v>
      </c>
      <c r="B16" s="178">
        <v>2830281.2463829434</v>
      </c>
      <c r="C16" s="178">
        <v>2702918.5902957106</v>
      </c>
      <c r="D16" s="179">
        <v>-127362.65608723275</v>
      </c>
      <c r="E16" s="180">
        <v>-12.207650689645206</v>
      </c>
      <c r="F16" s="181">
        <v>1.4149439949280287</v>
      </c>
      <c r="G16" s="182"/>
      <c r="H16" s="182"/>
      <c r="I16" s="176"/>
    </row>
    <row r="17" spans="1:9" x14ac:dyDescent="0.2">
      <c r="A17" s="177" t="s">
        <v>166</v>
      </c>
      <c r="B17" s="178">
        <v>138001.90980995528</v>
      </c>
      <c r="C17" s="178">
        <v>131791.82386850729</v>
      </c>
      <c r="D17" s="179">
        <v>-6210.0859414479928</v>
      </c>
      <c r="E17" s="180">
        <v>-15.812832563274554</v>
      </c>
      <c r="F17" s="181">
        <v>6.8991367491743547E-2</v>
      </c>
      <c r="G17" s="182"/>
      <c r="H17" s="182"/>
      <c r="I17" s="176"/>
    </row>
    <row r="18" spans="1:9" x14ac:dyDescent="0.2">
      <c r="A18" s="177" t="s">
        <v>167</v>
      </c>
      <c r="B18" s="178">
        <v>880858.79271944892</v>
      </c>
      <c r="C18" s="178">
        <v>824844.99727910268</v>
      </c>
      <c r="D18" s="179">
        <v>-56013.795440346235</v>
      </c>
      <c r="E18" s="180">
        <v>-26.44267864710865</v>
      </c>
      <c r="F18" s="181">
        <v>0.43179601481034824</v>
      </c>
      <c r="G18" s="182"/>
      <c r="H18" s="182"/>
      <c r="I18" s="176"/>
    </row>
    <row r="19" spans="1:9" x14ac:dyDescent="0.2">
      <c r="A19" s="177" t="s">
        <v>168</v>
      </c>
      <c r="B19" s="178">
        <v>1027358.82242806</v>
      </c>
      <c r="C19" s="178">
        <v>981127.6754187973</v>
      </c>
      <c r="D19" s="179">
        <v>-46231.147009262699</v>
      </c>
      <c r="E19" s="180">
        <v>-9.8131890675781506</v>
      </c>
      <c r="F19" s="181">
        <v>0.51360803746576911</v>
      </c>
      <c r="G19" s="182"/>
      <c r="H19" s="182"/>
      <c r="I19" s="176"/>
    </row>
    <row r="20" spans="1:9" x14ac:dyDescent="0.2">
      <c r="A20" s="177" t="s">
        <v>169</v>
      </c>
      <c r="B20" s="178">
        <v>1628098.9967873199</v>
      </c>
      <c r="C20" s="178">
        <v>1554834.5419318904</v>
      </c>
      <c r="D20" s="179">
        <v>-73264.454855429474</v>
      </c>
      <c r="E20" s="180">
        <v>-8.5841528244352361</v>
      </c>
      <c r="F20" s="181">
        <v>0.81393638939473589</v>
      </c>
      <c r="G20" s="182"/>
      <c r="H20" s="182"/>
      <c r="I20" s="176"/>
    </row>
    <row r="21" spans="1:9" ht="25.5" x14ac:dyDescent="0.2">
      <c r="A21" s="170" t="s">
        <v>25</v>
      </c>
      <c r="B21" s="171">
        <v>23585.059000000001</v>
      </c>
      <c r="C21" s="171">
        <v>23582.275000000001</v>
      </c>
      <c r="D21" s="172">
        <v>-2.7839999999996508</v>
      </c>
      <c r="E21" s="173">
        <v>100.05738470997238</v>
      </c>
      <c r="F21" s="184">
        <v>1.2345025306271181E-2</v>
      </c>
      <c r="G21" s="182"/>
      <c r="H21" s="182"/>
      <c r="I21" s="176"/>
    </row>
    <row r="22" spans="1:9" x14ac:dyDescent="0.2">
      <c r="A22" s="177" t="s">
        <v>170</v>
      </c>
      <c r="B22" s="178">
        <v>23585.059000000001</v>
      </c>
      <c r="C22" s="178">
        <v>23582.275000000001</v>
      </c>
      <c r="D22" s="179">
        <v>-2.7839999999996508</v>
      </c>
      <c r="E22" s="180">
        <v>100.05738470997238</v>
      </c>
      <c r="F22" s="181">
        <v>1.2345025306271181E-2</v>
      </c>
      <c r="G22" s="182"/>
      <c r="H22" s="182"/>
      <c r="I22" s="176"/>
    </row>
    <row r="23" spans="1:9" x14ac:dyDescent="0.2">
      <c r="A23" s="185" t="s">
        <v>124</v>
      </c>
      <c r="B23" s="186">
        <v>38504085.332127728</v>
      </c>
      <c r="C23" s="186">
        <v>36441459.052794002</v>
      </c>
      <c r="D23" s="187">
        <v>-2062626.2793337256</v>
      </c>
      <c r="E23" s="188">
        <v>-16.101940371274267</v>
      </c>
      <c r="F23" s="189">
        <v>19.076646939457156</v>
      </c>
      <c r="G23" s="175"/>
      <c r="H23" s="175"/>
      <c r="I23" s="176"/>
    </row>
    <row r="24" spans="1:9" x14ac:dyDescent="0.2">
      <c r="A24" s="190" t="s">
        <v>171</v>
      </c>
    </row>
    <row r="25" spans="1:9" x14ac:dyDescent="0.2">
      <c r="B25" s="191"/>
    </row>
    <row r="26" spans="1:9" x14ac:dyDescent="0.2">
      <c r="F26" s="192"/>
    </row>
    <row r="28" spans="1:9" x14ac:dyDescent="0.2">
      <c r="B28" s="192"/>
    </row>
  </sheetData>
  <mergeCells count="9">
    <mergeCell ref="A1:E1"/>
    <mergeCell ref="A2:E2"/>
    <mergeCell ref="A3:E3"/>
    <mergeCell ref="A4:E4"/>
    <mergeCell ref="A6:A8"/>
    <mergeCell ref="B6:B8"/>
    <mergeCell ref="C6:C8"/>
    <mergeCell ref="D6:D8"/>
    <mergeCell ref="E6:F9"/>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CF088-2033-4600-95F7-B4DB770D5735}">
  <dimension ref="A1:O38"/>
  <sheetViews>
    <sheetView zoomScale="90" zoomScaleNormal="90" workbookViewId="0"/>
  </sheetViews>
  <sheetFormatPr baseColWidth="10" defaultColWidth="47.42578125" defaultRowHeight="12.75" x14ac:dyDescent="0.2"/>
  <cols>
    <col min="1" max="1" width="11.42578125" style="2" customWidth="1"/>
    <col min="2" max="2" width="25" style="2" bestFit="1" customWidth="1"/>
    <col min="3" max="3" width="47.42578125" style="2"/>
    <col min="4" max="4" width="37.42578125" style="2" bestFit="1" customWidth="1"/>
    <col min="5" max="5" width="8.85546875" style="2" customWidth="1"/>
    <col min="6" max="7" width="11.42578125" style="2" bestFit="1" customWidth="1"/>
    <col min="8" max="10" width="9.85546875" style="2" bestFit="1" customWidth="1"/>
    <col min="11" max="15" width="47.42578125" style="2"/>
    <col min="16" max="16384" width="47.42578125" style="121"/>
  </cols>
  <sheetData>
    <row r="1" spans="1:10" s="2" customFormat="1" x14ac:dyDescent="0.2">
      <c r="A1" s="1" t="s">
        <v>314</v>
      </c>
    </row>
    <row r="2" spans="1:10" s="2" customFormat="1" x14ac:dyDescent="0.2">
      <c r="A2" s="265" t="s">
        <v>232</v>
      </c>
      <c r="B2" s="265"/>
      <c r="C2" s="265"/>
      <c r="D2" s="265"/>
      <c r="E2" s="265"/>
      <c r="F2" s="265"/>
      <c r="G2" s="265"/>
    </row>
    <row r="3" spans="1:10" s="2" customFormat="1" x14ac:dyDescent="0.2">
      <c r="A3" s="265" t="s">
        <v>233</v>
      </c>
      <c r="B3" s="265"/>
      <c r="C3" s="265"/>
      <c r="D3" s="265"/>
      <c r="E3" s="265"/>
      <c r="F3" s="265"/>
      <c r="G3" s="265"/>
    </row>
    <row r="4" spans="1:10" s="2" customFormat="1" x14ac:dyDescent="0.2">
      <c r="A4" s="266" t="s">
        <v>234</v>
      </c>
      <c r="B4" s="266"/>
      <c r="C4" s="266"/>
      <c r="D4" s="266"/>
      <c r="E4" s="266"/>
      <c r="F4" s="266"/>
      <c r="G4" s="266"/>
    </row>
    <row r="5" spans="1:10" s="2" customFormat="1" x14ac:dyDescent="0.2">
      <c r="A5" s="266"/>
      <c r="B5" s="266"/>
      <c r="C5" s="266"/>
      <c r="D5" s="266"/>
      <c r="E5" s="266"/>
      <c r="F5" s="266"/>
      <c r="G5" s="266"/>
    </row>
    <row r="6" spans="1:10" s="2" customFormat="1" x14ac:dyDescent="0.2">
      <c r="A6" s="271" t="s">
        <v>235</v>
      </c>
      <c r="B6" s="271" t="s">
        <v>236</v>
      </c>
      <c r="C6" s="271" t="s">
        <v>237</v>
      </c>
      <c r="D6" s="271" t="s">
        <v>238</v>
      </c>
      <c r="E6" s="271" t="s">
        <v>239</v>
      </c>
      <c r="F6" s="575" t="s">
        <v>240</v>
      </c>
      <c r="G6" s="575"/>
      <c r="H6" s="575"/>
      <c r="I6" s="575"/>
      <c r="J6" s="575"/>
    </row>
    <row r="7" spans="1:10" s="2" customFormat="1" x14ac:dyDescent="0.2">
      <c r="A7" s="271"/>
      <c r="B7" s="271"/>
      <c r="C7" s="271"/>
      <c r="D7" s="271"/>
      <c r="E7" s="271"/>
      <c r="F7" s="23">
        <v>2020</v>
      </c>
      <c r="G7" s="23">
        <v>2021</v>
      </c>
      <c r="H7" s="23">
        <v>2022</v>
      </c>
      <c r="I7" s="23">
        <v>2023</v>
      </c>
      <c r="J7" s="23">
        <v>2024</v>
      </c>
    </row>
    <row r="8" spans="1:10" s="2" customFormat="1" ht="38.25" x14ac:dyDescent="0.2">
      <c r="A8" s="257">
        <v>63</v>
      </c>
      <c r="B8" s="257" t="s">
        <v>241</v>
      </c>
      <c r="C8" s="258" t="s">
        <v>242</v>
      </c>
      <c r="D8" s="259" t="s">
        <v>243</v>
      </c>
      <c r="E8" s="259">
        <v>2020</v>
      </c>
      <c r="F8" s="260">
        <v>28211</v>
      </c>
      <c r="G8" s="260">
        <f>33338*'[6](No Diagramar)'!C5</f>
        <v>32429.961089494162</v>
      </c>
      <c r="H8" s="260">
        <f>40434*'[6](No Diagramar)'!D5</f>
        <v>38561.455710688948</v>
      </c>
      <c r="I8" s="260">
        <f>44935*'[6](No Diagramar)'!E5</f>
        <v>41686.779482493541</v>
      </c>
      <c r="J8" s="260">
        <f>49796*'[6](No Diagramar)'!F5</f>
        <v>44850.865945745754</v>
      </c>
    </row>
    <row r="9" spans="1:10" s="2" customFormat="1" ht="25.5" x14ac:dyDescent="0.2">
      <c r="A9" s="257">
        <v>67</v>
      </c>
      <c r="B9" s="257" t="s">
        <v>244</v>
      </c>
      <c r="C9" s="258" t="s">
        <v>245</v>
      </c>
      <c r="D9" s="261" t="s">
        <v>246</v>
      </c>
      <c r="E9" s="259">
        <v>2020</v>
      </c>
      <c r="F9" s="260" t="s">
        <v>125</v>
      </c>
      <c r="G9" s="259"/>
      <c r="H9" s="259"/>
      <c r="I9" s="259"/>
      <c r="J9" s="259"/>
    </row>
    <row r="10" spans="1:10" s="2" customFormat="1" ht="25.5" x14ac:dyDescent="0.2">
      <c r="A10" s="257">
        <v>76</v>
      </c>
      <c r="B10" s="257" t="s">
        <v>247</v>
      </c>
      <c r="C10" s="258" t="s">
        <v>248</v>
      </c>
      <c r="D10" s="258" t="s">
        <v>246</v>
      </c>
      <c r="E10" s="259">
        <v>2020</v>
      </c>
      <c r="F10" s="262">
        <v>708108</v>
      </c>
      <c r="G10" s="262"/>
      <c r="H10" s="262"/>
      <c r="I10" s="262"/>
      <c r="J10" s="262"/>
    </row>
    <row r="11" spans="1:10" s="2" customFormat="1" ht="38.25" x14ac:dyDescent="0.2">
      <c r="A11" s="257">
        <v>77</v>
      </c>
      <c r="B11" s="257" t="s">
        <v>249</v>
      </c>
      <c r="C11" s="258" t="s">
        <v>250</v>
      </c>
      <c r="D11" s="258" t="s">
        <v>251</v>
      </c>
      <c r="E11" s="259">
        <v>2020</v>
      </c>
      <c r="F11" s="262">
        <v>1243</v>
      </c>
      <c r="G11" s="262"/>
      <c r="H11" s="262"/>
      <c r="I11" s="262"/>
      <c r="J11" s="262"/>
    </row>
    <row r="12" spans="1:10" s="2" customFormat="1" ht="25.5" x14ac:dyDescent="0.2">
      <c r="A12" s="257">
        <v>79</v>
      </c>
      <c r="B12" s="257" t="s">
        <v>252</v>
      </c>
      <c r="C12" s="258" t="s">
        <v>253</v>
      </c>
      <c r="D12" s="258" t="s">
        <v>254</v>
      </c>
      <c r="E12" s="259">
        <v>2020</v>
      </c>
      <c r="F12" s="262">
        <v>415</v>
      </c>
      <c r="G12" s="262">
        <v>415</v>
      </c>
      <c r="H12" s="262">
        <v>415</v>
      </c>
      <c r="I12" s="262">
        <v>415</v>
      </c>
      <c r="J12" s="262">
        <v>415</v>
      </c>
    </row>
    <row r="13" spans="1:10" s="2" customFormat="1" x14ac:dyDescent="0.2">
      <c r="A13" s="257">
        <v>83</v>
      </c>
      <c r="B13" s="257" t="s">
        <v>255</v>
      </c>
      <c r="C13" s="258" t="s">
        <v>256</v>
      </c>
      <c r="D13" s="258" t="s">
        <v>257</v>
      </c>
      <c r="E13" s="259">
        <v>2020</v>
      </c>
      <c r="F13" s="262">
        <v>3150</v>
      </c>
      <c r="G13" s="262">
        <v>3275</v>
      </c>
      <c r="H13" s="262">
        <v>3330</v>
      </c>
      <c r="I13" s="262">
        <v>2555</v>
      </c>
      <c r="J13" s="262">
        <v>2555</v>
      </c>
    </row>
    <row r="14" spans="1:10" s="2" customFormat="1" ht="25.5" x14ac:dyDescent="0.2">
      <c r="A14" s="257">
        <v>84</v>
      </c>
      <c r="B14" s="257" t="s">
        <v>258</v>
      </c>
      <c r="C14" s="258" t="s">
        <v>259</v>
      </c>
      <c r="D14" s="258" t="s">
        <v>254</v>
      </c>
      <c r="E14" s="259">
        <v>2020</v>
      </c>
      <c r="F14" s="262">
        <v>87</v>
      </c>
      <c r="G14" s="262"/>
      <c r="H14" s="262"/>
      <c r="I14" s="262"/>
      <c r="J14" s="262"/>
    </row>
    <row r="15" spans="1:10" s="2" customFormat="1" ht="38.25" x14ac:dyDescent="0.2">
      <c r="A15" s="257">
        <v>85</v>
      </c>
      <c r="B15" s="257" t="s">
        <v>260</v>
      </c>
      <c r="C15" s="258" t="s">
        <v>261</v>
      </c>
      <c r="D15" s="258" t="s">
        <v>254</v>
      </c>
      <c r="E15" s="259">
        <v>2020</v>
      </c>
      <c r="F15" s="262">
        <v>250</v>
      </c>
      <c r="G15" s="262">
        <v>1201</v>
      </c>
      <c r="H15" s="262">
        <v>1957</v>
      </c>
      <c r="I15" s="262">
        <v>2955</v>
      </c>
      <c r="J15" s="262">
        <v>2955</v>
      </c>
    </row>
    <row r="16" spans="1:10" s="2" customFormat="1" ht="72.599999999999994" customHeight="1" x14ac:dyDescent="0.2">
      <c r="A16" s="257">
        <v>92</v>
      </c>
      <c r="B16" s="257" t="s">
        <v>262</v>
      </c>
      <c r="C16" s="258" t="s">
        <v>263</v>
      </c>
      <c r="D16" s="258" t="s">
        <v>264</v>
      </c>
      <c r="E16" s="259">
        <v>2020</v>
      </c>
      <c r="F16" s="262">
        <v>79600</v>
      </c>
      <c r="G16" s="262"/>
      <c r="H16" s="262"/>
      <c r="I16" s="262"/>
      <c r="J16" s="262"/>
    </row>
    <row r="17" spans="1:11" s="2" customFormat="1" ht="63.75" x14ac:dyDescent="0.2">
      <c r="A17" s="424">
        <v>97</v>
      </c>
      <c r="B17" s="257" t="s">
        <v>469</v>
      </c>
      <c r="C17" s="258" t="s">
        <v>470</v>
      </c>
      <c r="D17" s="258" t="s">
        <v>264</v>
      </c>
      <c r="E17" s="259">
        <v>2020</v>
      </c>
      <c r="F17" s="262">
        <v>16414</v>
      </c>
      <c r="G17" s="262"/>
      <c r="H17" s="262"/>
      <c r="I17" s="262"/>
      <c r="J17" s="262"/>
    </row>
    <row r="18" spans="1:11" s="2" customFormat="1" ht="25.5" x14ac:dyDescent="0.2">
      <c r="A18" s="424">
        <v>98</v>
      </c>
      <c r="B18" s="257" t="s">
        <v>471</v>
      </c>
      <c r="C18" s="425" t="s">
        <v>472</v>
      </c>
      <c r="D18" s="258" t="s">
        <v>246</v>
      </c>
      <c r="E18" s="259">
        <v>2020</v>
      </c>
      <c r="F18" s="262">
        <v>1781587</v>
      </c>
      <c r="G18" s="262"/>
      <c r="H18" s="262"/>
      <c r="I18" s="262"/>
      <c r="J18" s="262"/>
    </row>
    <row r="19" spans="1:11" s="2" customFormat="1" ht="38.25" x14ac:dyDescent="0.2">
      <c r="A19" s="424">
        <v>102</v>
      </c>
      <c r="B19" s="257" t="s">
        <v>473</v>
      </c>
      <c r="C19" s="258" t="s">
        <v>474</v>
      </c>
      <c r="D19" s="258" t="s">
        <v>246</v>
      </c>
      <c r="E19" s="259">
        <v>2020</v>
      </c>
      <c r="F19" s="262">
        <v>46810</v>
      </c>
      <c r="G19" s="262"/>
      <c r="H19" s="262"/>
      <c r="I19" s="262"/>
      <c r="J19" s="262"/>
    </row>
    <row r="20" spans="1:11" s="2" customFormat="1" ht="29.25" customHeight="1" x14ac:dyDescent="0.2">
      <c r="A20" s="515" t="s">
        <v>265</v>
      </c>
      <c r="B20" s="515"/>
      <c r="C20" s="515"/>
      <c r="D20" s="515"/>
      <c r="E20" s="515"/>
      <c r="F20" s="515"/>
      <c r="G20" s="515"/>
      <c r="H20" s="515"/>
      <c r="I20" s="515"/>
      <c r="J20" s="515"/>
      <c r="K20" s="121"/>
    </row>
    <row r="21" spans="1:11" s="2" customFormat="1" x14ac:dyDescent="0.2">
      <c r="A21" s="2" t="s">
        <v>27</v>
      </c>
    </row>
    <row r="22" spans="1:11" s="2" customFormat="1" x14ac:dyDescent="0.2"/>
    <row r="23" spans="1:11" s="2" customFormat="1" x14ac:dyDescent="0.2"/>
    <row r="24" spans="1:11" s="2" customFormat="1" x14ac:dyDescent="0.2"/>
    <row r="25" spans="1:11" s="2" customFormat="1" x14ac:dyDescent="0.2"/>
    <row r="26" spans="1:11" s="2" customFormat="1" x14ac:dyDescent="0.2"/>
    <row r="27" spans="1:11" s="2" customFormat="1" x14ac:dyDescent="0.2"/>
    <row r="28" spans="1:11" s="2" customFormat="1" x14ac:dyDescent="0.2"/>
    <row r="29" spans="1:11" s="2" customFormat="1" x14ac:dyDescent="0.2"/>
    <row r="30" spans="1:11" s="2" customFormat="1" x14ac:dyDescent="0.2"/>
    <row r="31" spans="1:11" s="2" customFormat="1" x14ac:dyDescent="0.2"/>
    <row r="32" spans="1:11" s="2" customFormat="1" x14ac:dyDescent="0.2"/>
    <row r="33" s="2" customFormat="1" x14ac:dyDescent="0.2"/>
    <row r="34" s="2" customFormat="1" x14ac:dyDescent="0.2"/>
    <row r="35" s="2" customFormat="1" x14ac:dyDescent="0.2"/>
    <row r="36" s="2" customFormat="1" x14ac:dyDescent="0.2"/>
    <row r="37" s="2" customFormat="1" x14ac:dyDescent="0.2"/>
    <row r="38" s="2" customFormat="1" x14ac:dyDescent="0.2"/>
  </sheetData>
  <mergeCells count="2">
    <mergeCell ref="F6:J6"/>
    <mergeCell ref="A20:J20"/>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7F689-7BA5-49A3-B0BF-CEC37C75B10C}">
  <dimension ref="A1:E33"/>
  <sheetViews>
    <sheetView zoomScale="90" zoomScaleNormal="90" workbookViewId="0"/>
  </sheetViews>
  <sheetFormatPr baseColWidth="10" defaultColWidth="57.140625" defaultRowHeight="12.75" x14ac:dyDescent="0.2"/>
  <cols>
    <col min="1" max="1" width="20" style="2" customWidth="1"/>
    <col min="2" max="2" width="29.5703125" style="2" bestFit="1" customWidth="1"/>
    <col min="3" max="3" width="57.140625" style="2"/>
    <col min="4" max="4" width="34.42578125" style="2" bestFit="1" customWidth="1"/>
    <col min="5" max="5" width="7.42578125" style="2" customWidth="1"/>
    <col min="6" max="16384" width="57.140625" style="2"/>
  </cols>
  <sheetData>
    <row r="1" spans="1:5" x14ac:dyDescent="0.2">
      <c r="A1" s="1" t="s">
        <v>315</v>
      </c>
    </row>
    <row r="2" spans="1:5" x14ac:dyDescent="0.2">
      <c r="A2" s="1" t="s">
        <v>232</v>
      </c>
    </row>
    <row r="3" spans="1:5" x14ac:dyDescent="0.2">
      <c r="A3" s="1" t="s">
        <v>266</v>
      </c>
    </row>
    <row r="4" spans="1:5" x14ac:dyDescent="0.2">
      <c r="A4" s="2" t="s">
        <v>234</v>
      </c>
    </row>
    <row r="6" spans="1:5" x14ac:dyDescent="0.2">
      <c r="A6" s="23" t="s">
        <v>235</v>
      </c>
      <c r="B6" s="23" t="s">
        <v>236</v>
      </c>
      <c r="C6" s="23" t="s">
        <v>237</v>
      </c>
      <c r="D6" s="23" t="s">
        <v>238</v>
      </c>
      <c r="E6" s="23" t="s">
        <v>239</v>
      </c>
    </row>
    <row r="7" spans="1:5" x14ac:dyDescent="0.2">
      <c r="A7" s="23"/>
      <c r="B7" s="23"/>
      <c r="C7" s="23"/>
      <c r="D7" s="23"/>
      <c r="E7" s="23"/>
    </row>
    <row r="8" spans="1:5" ht="51" x14ac:dyDescent="0.2">
      <c r="A8" s="257">
        <v>54</v>
      </c>
      <c r="B8" s="257" t="s">
        <v>267</v>
      </c>
      <c r="C8" s="258" t="s">
        <v>268</v>
      </c>
      <c r="D8" s="258" t="s">
        <v>264</v>
      </c>
      <c r="E8" s="259">
        <v>2020</v>
      </c>
    </row>
    <row r="9" spans="1:5" ht="25.5" x14ac:dyDescent="0.2">
      <c r="A9" s="257">
        <v>56</v>
      </c>
      <c r="B9" s="257" t="s">
        <v>269</v>
      </c>
      <c r="C9" s="258" t="s">
        <v>270</v>
      </c>
      <c r="D9" s="263" t="s">
        <v>251</v>
      </c>
      <c r="E9" s="259">
        <v>2020</v>
      </c>
    </row>
    <row r="10" spans="1:5" ht="51" x14ac:dyDescent="0.2">
      <c r="A10" s="257">
        <v>57</v>
      </c>
      <c r="B10" s="257" t="s">
        <v>271</v>
      </c>
      <c r="C10" s="258" t="s">
        <v>272</v>
      </c>
      <c r="D10" s="258" t="s">
        <v>257</v>
      </c>
      <c r="E10" s="259">
        <v>2020</v>
      </c>
    </row>
    <row r="11" spans="1:5" ht="38.25" x14ac:dyDescent="0.2">
      <c r="A11" s="257">
        <v>59</v>
      </c>
      <c r="B11" s="257" t="s">
        <v>273</v>
      </c>
      <c r="C11" s="258" t="s">
        <v>274</v>
      </c>
      <c r="D11" s="259" t="s">
        <v>275</v>
      </c>
      <c r="E11" s="259">
        <v>2020</v>
      </c>
    </row>
    <row r="12" spans="1:5" ht="25.5" x14ac:dyDescent="0.2">
      <c r="A12" s="257">
        <v>61</v>
      </c>
      <c r="B12" s="257" t="s">
        <v>276</v>
      </c>
      <c r="C12" s="258" t="s">
        <v>277</v>
      </c>
      <c r="D12" s="258" t="s">
        <v>264</v>
      </c>
      <c r="E12" s="259">
        <v>2020</v>
      </c>
    </row>
    <row r="13" spans="1:5" ht="25.5" x14ac:dyDescent="0.2">
      <c r="A13" s="257">
        <v>66</v>
      </c>
      <c r="B13" s="257" t="s">
        <v>278</v>
      </c>
      <c r="C13" s="258" t="s">
        <v>279</v>
      </c>
      <c r="D13" s="258" t="s">
        <v>264</v>
      </c>
      <c r="E13" s="259">
        <v>2020</v>
      </c>
    </row>
    <row r="14" spans="1:5" ht="38.25" x14ac:dyDescent="0.2">
      <c r="A14" s="257">
        <v>68</v>
      </c>
      <c r="B14" s="257" t="s">
        <v>280</v>
      </c>
      <c r="C14" s="258" t="s">
        <v>281</v>
      </c>
      <c r="D14" s="264" t="s">
        <v>243</v>
      </c>
      <c r="E14" s="259">
        <v>2020</v>
      </c>
    </row>
    <row r="15" spans="1:5" ht="25.5" x14ac:dyDescent="0.2">
      <c r="A15" s="257">
        <v>69</v>
      </c>
      <c r="B15" s="257" t="s">
        <v>282</v>
      </c>
      <c r="C15" s="258" t="s">
        <v>283</v>
      </c>
      <c r="D15" s="261" t="s">
        <v>246</v>
      </c>
      <c r="E15" s="259">
        <v>2020</v>
      </c>
    </row>
    <row r="16" spans="1:5" ht="51" x14ac:dyDescent="0.2">
      <c r="A16" s="257">
        <v>70</v>
      </c>
      <c r="B16" s="257" t="s">
        <v>284</v>
      </c>
      <c r="C16" s="258" t="s">
        <v>285</v>
      </c>
      <c r="D16" s="261" t="s">
        <v>257</v>
      </c>
      <c r="E16" s="259">
        <v>2020</v>
      </c>
    </row>
    <row r="17" spans="1:5" ht="38.25" x14ac:dyDescent="0.2">
      <c r="A17" s="257">
        <v>72</v>
      </c>
      <c r="B17" s="257" t="s">
        <v>286</v>
      </c>
      <c r="C17" s="258" t="s">
        <v>287</v>
      </c>
      <c r="D17" s="264" t="s">
        <v>243</v>
      </c>
      <c r="E17" s="259">
        <v>2020</v>
      </c>
    </row>
    <row r="18" spans="1:5" ht="38.25" x14ac:dyDescent="0.2">
      <c r="A18" s="257">
        <v>73</v>
      </c>
      <c r="B18" s="257" t="s">
        <v>288</v>
      </c>
      <c r="C18" s="258" t="s">
        <v>289</v>
      </c>
      <c r="D18" s="258" t="s">
        <v>264</v>
      </c>
      <c r="E18" s="259">
        <v>2020</v>
      </c>
    </row>
    <row r="19" spans="1:5" ht="25.5" x14ac:dyDescent="0.2">
      <c r="A19" s="257">
        <v>75</v>
      </c>
      <c r="B19" s="257" t="s">
        <v>290</v>
      </c>
      <c r="C19" s="258" t="s">
        <v>291</v>
      </c>
      <c r="D19" s="258" t="s">
        <v>264</v>
      </c>
      <c r="E19" s="259">
        <v>2020</v>
      </c>
    </row>
    <row r="20" spans="1:5" ht="51" x14ac:dyDescent="0.2">
      <c r="A20" s="257">
        <v>80</v>
      </c>
      <c r="B20" s="257" t="s">
        <v>292</v>
      </c>
      <c r="C20" s="258" t="s">
        <v>293</v>
      </c>
      <c r="D20" s="258" t="s">
        <v>254</v>
      </c>
      <c r="E20" s="259">
        <v>2020</v>
      </c>
    </row>
    <row r="21" spans="1:5" ht="51" x14ac:dyDescent="0.2">
      <c r="A21" s="257">
        <v>81</v>
      </c>
      <c r="B21" s="257" t="s">
        <v>294</v>
      </c>
      <c r="C21" s="258" t="s">
        <v>295</v>
      </c>
      <c r="D21" s="258" t="s">
        <v>275</v>
      </c>
      <c r="E21" s="259">
        <v>2020</v>
      </c>
    </row>
    <row r="22" spans="1:5" ht="25.5" x14ac:dyDescent="0.2">
      <c r="A22" s="257">
        <v>82</v>
      </c>
      <c r="B22" s="257" t="s">
        <v>296</v>
      </c>
      <c r="C22" s="258" t="s">
        <v>297</v>
      </c>
      <c r="D22" s="258" t="s">
        <v>254</v>
      </c>
      <c r="E22" s="259">
        <v>2020</v>
      </c>
    </row>
    <row r="23" spans="1:5" ht="25.5" x14ac:dyDescent="0.2">
      <c r="A23" s="257">
        <v>86</v>
      </c>
      <c r="B23" s="257" t="s">
        <v>298</v>
      </c>
      <c r="C23" s="258" t="s">
        <v>299</v>
      </c>
      <c r="D23" s="258" t="s">
        <v>275</v>
      </c>
      <c r="E23" s="259">
        <v>2020</v>
      </c>
    </row>
    <row r="24" spans="1:5" ht="51" x14ac:dyDescent="0.2">
      <c r="A24" s="257">
        <v>87</v>
      </c>
      <c r="B24" s="257" t="s">
        <v>300</v>
      </c>
      <c r="C24" s="258" t="s">
        <v>301</v>
      </c>
      <c r="D24" s="258" t="s">
        <v>264</v>
      </c>
      <c r="E24" s="259">
        <v>2020</v>
      </c>
    </row>
    <row r="25" spans="1:5" ht="63.75" x14ac:dyDescent="0.2">
      <c r="A25" s="257">
        <v>88</v>
      </c>
      <c r="B25" s="257" t="s">
        <v>302</v>
      </c>
      <c r="C25" s="258" t="s">
        <v>303</v>
      </c>
      <c r="D25" s="258" t="s">
        <v>304</v>
      </c>
      <c r="E25" s="259">
        <v>2020</v>
      </c>
    </row>
    <row r="26" spans="1:5" ht="25.5" x14ac:dyDescent="0.2">
      <c r="A26" s="257">
        <v>89</v>
      </c>
      <c r="B26" s="257" t="s">
        <v>305</v>
      </c>
      <c r="C26" s="258" t="s">
        <v>306</v>
      </c>
      <c r="D26" s="258" t="s">
        <v>257</v>
      </c>
      <c r="E26" s="259">
        <v>2020</v>
      </c>
    </row>
    <row r="27" spans="1:5" ht="38.25" x14ac:dyDescent="0.2">
      <c r="A27" s="257">
        <v>90</v>
      </c>
      <c r="B27" s="257" t="s">
        <v>475</v>
      </c>
      <c r="C27" s="258" t="s">
        <v>476</v>
      </c>
      <c r="D27" s="258" t="s">
        <v>257</v>
      </c>
      <c r="E27" s="259">
        <v>2020</v>
      </c>
    </row>
    <row r="28" spans="1:5" ht="51" x14ac:dyDescent="0.2">
      <c r="A28" s="257">
        <v>91</v>
      </c>
      <c r="B28" s="257" t="s">
        <v>307</v>
      </c>
      <c r="C28" s="258" t="s">
        <v>295</v>
      </c>
      <c r="D28" s="258" t="s">
        <v>275</v>
      </c>
      <c r="E28" s="259">
        <v>2020</v>
      </c>
    </row>
    <row r="29" spans="1:5" ht="25.5" x14ac:dyDescent="0.2">
      <c r="A29" s="257">
        <v>93</v>
      </c>
      <c r="B29" s="257" t="s">
        <v>308</v>
      </c>
      <c r="C29" s="258" t="s">
        <v>309</v>
      </c>
      <c r="D29" s="258" t="s">
        <v>264</v>
      </c>
      <c r="E29" s="259">
        <v>2020</v>
      </c>
    </row>
    <row r="30" spans="1:5" ht="63.75" x14ac:dyDescent="0.2">
      <c r="A30" s="257">
        <v>95</v>
      </c>
      <c r="B30" s="257" t="s">
        <v>310</v>
      </c>
      <c r="C30" s="258" t="s">
        <v>311</v>
      </c>
      <c r="D30" s="258" t="s">
        <v>246</v>
      </c>
      <c r="E30" s="259">
        <v>2020</v>
      </c>
    </row>
    <row r="31" spans="1:5" ht="63.75" x14ac:dyDescent="0.2">
      <c r="A31" s="257">
        <v>96</v>
      </c>
      <c r="B31" s="257" t="s">
        <v>312</v>
      </c>
      <c r="C31" s="258" t="s">
        <v>313</v>
      </c>
      <c r="D31" s="258" t="s">
        <v>243</v>
      </c>
      <c r="E31" s="259">
        <v>2020</v>
      </c>
    </row>
    <row r="32" spans="1:5" ht="25.5" x14ac:dyDescent="0.2">
      <c r="A32" s="257">
        <v>99</v>
      </c>
      <c r="B32" s="257" t="s">
        <v>477</v>
      </c>
      <c r="C32" s="258" t="s">
        <v>478</v>
      </c>
      <c r="D32" s="258" t="s">
        <v>246</v>
      </c>
      <c r="E32" s="259">
        <v>2020</v>
      </c>
    </row>
    <row r="33" spans="1:1" x14ac:dyDescent="0.2">
      <c r="A33" s="2" t="s">
        <v>27</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38CFB-16CB-44B0-BFFB-CD8971F17C91}">
  <dimension ref="A1:G36"/>
  <sheetViews>
    <sheetView zoomScale="84" zoomScaleNormal="84" workbookViewId="0"/>
  </sheetViews>
  <sheetFormatPr baseColWidth="10" defaultColWidth="10.85546875" defaultRowHeight="12.75" x14ac:dyDescent="0.2"/>
  <cols>
    <col min="1" max="1" width="25.42578125" style="2" customWidth="1"/>
    <col min="2" max="2" width="101.140625" style="2" bestFit="1" customWidth="1"/>
    <col min="3" max="3" width="40.140625" style="2" bestFit="1" customWidth="1"/>
    <col min="4" max="4" width="7.28515625" style="2" bestFit="1" customWidth="1"/>
    <col min="5" max="16384" width="10.85546875" style="2"/>
  </cols>
  <sheetData>
    <row r="1" spans="1:7" x14ac:dyDescent="0.2">
      <c r="A1" s="1" t="s">
        <v>126</v>
      </c>
    </row>
    <row r="2" spans="1:7" x14ac:dyDescent="0.2">
      <c r="A2" s="1" t="s">
        <v>127</v>
      </c>
    </row>
    <row r="4" spans="1:7" x14ac:dyDescent="0.2">
      <c r="A4" s="128" t="s">
        <v>85</v>
      </c>
      <c r="B4" s="129" t="s">
        <v>86</v>
      </c>
      <c r="C4" s="128" t="s">
        <v>87</v>
      </c>
      <c r="D4" s="128" t="s">
        <v>87</v>
      </c>
      <c r="E4" s="128">
        <v>2020</v>
      </c>
      <c r="F4" s="128">
        <v>2021</v>
      </c>
      <c r="G4" s="128">
        <v>2022</v>
      </c>
    </row>
    <row r="5" spans="1:7" x14ac:dyDescent="0.2">
      <c r="A5" s="576" t="s">
        <v>88</v>
      </c>
      <c r="B5" s="136" t="s">
        <v>89</v>
      </c>
      <c r="C5" s="582" t="s">
        <v>90</v>
      </c>
      <c r="D5" s="275" t="s">
        <v>487</v>
      </c>
      <c r="E5" s="137" t="s">
        <v>91</v>
      </c>
      <c r="F5" s="138"/>
      <c r="G5" s="138"/>
    </row>
    <row r="6" spans="1:7" x14ac:dyDescent="0.2">
      <c r="A6" s="577"/>
      <c r="B6" s="139" t="s">
        <v>92</v>
      </c>
      <c r="C6" s="583"/>
      <c r="D6" s="276" t="s">
        <v>487</v>
      </c>
      <c r="E6" s="133" t="s">
        <v>91</v>
      </c>
      <c r="F6" s="133" t="s">
        <v>91</v>
      </c>
      <c r="G6" s="134"/>
    </row>
    <row r="7" spans="1:7" x14ac:dyDescent="0.2">
      <c r="A7" s="577"/>
      <c r="B7" s="139" t="s">
        <v>93</v>
      </c>
      <c r="C7" s="583"/>
      <c r="D7" s="276" t="s">
        <v>487</v>
      </c>
      <c r="E7" s="133" t="s">
        <v>91</v>
      </c>
      <c r="F7" s="133" t="s">
        <v>91</v>
      </c>
      <c r="G7" s="134"/>
    </row>
    <row r="8" spans="1:7" x14ac:dyDescent="0.2">
      <c r="A8" s="577"/>
      <c r="B8" s="139" t="s">
        <v>94</v>
      </c>
      <c r="C8" s="583"/>
      <c r="D8" s="276" t="s">
        <v>487</v>
      </c>
      <c r="E8" s="133" t="s">
        <v>91</v>
      </c>
      <c r="F8" s="134"/>
      <c r="G8" s="134"/>
    </row>
    <row r="9" spans="1:7" x14ac:dyDescent="0.2">
      <c r="A9" s="577"/>
      <c r="B9" s="139" t="s">
        <v>95</v>
      </c>
      <c r="C9" s="583"/>
      <c r="D9" s="276" t="s">
        <v>488</v>
      </c>
      <c r="E9" s="133" t="s">
        <v>91</v>
      </c>
      <c r="F9" s="134"/>
      <c r="G9" s="134"/>
    </row>
    <row r="10" spans="1:7" x14ac:dyDescent="0.2">
      <c r="A10" s="577"/>
      <c r="B10" s="126" t="s">
        <v>96</v>
      </c>
      <c r="C10" s="580" t="s">
        <v>97</v>
      </c>
      <c r="D10" s="273" t="s">
        <v>489</v>
      </c>
      <c r="E10" s="123" t="s">
        <v>91</v>
      </c>
      <c r="F10" s="123" t="s">
        <v>91</v>
      </c>
      <c r="G10" s="122"/>
    </row>
    <row r="11" spans="1:7" x14ac:dyDescent="0.2">
      <c r="A11" s="578"/>
      <c r="B11" s="127" t="s">
        <v>98</v>
      </c>
      <c r="C11" s="581"/>
      <c r="D11" s="274" t="s">
        <v>489</v>
      </c>
      <c r="E11" s="124" t="s">
        <v>91</v>
      </c>
      <c r="F11" s="131"/>
      <c r="G11" s="131"/>
    </row>
    <row r="12" spans="1:7" x14ac:dyDescent="0.2">
      <c r="A12" s="577" t="s">
        <v>99</v>
      </c>
      <c r="B12" s="132" t="s">
        <v>100</v>
      </c>
      <c r="C12" s="583" t="s">
        <v>90</v>
      </c>
      <c r="D12" s="276" t="s">
        <v>490</v>
      </c>
      <c r="E12" s="133" t="s">
        <v>91</v>
      </c>
      <c r="F12" s="133" t="s">
        <v>91</v>
      </c>
      <c r="G12" s="133" t="s">
        <v>91</v>
      </c>
    </row>
    <row r="13" spans="1:7" x14ac:dyDescent="0.2">
      <c r="A13" s="577"/>
      <c r="B13" s="132" t="s">
        <v>101</v>
      </c>
      <c r="C13" s="583"/>
      <c r="D13" s="276" t="s">
        <v>487</v>
      </c>
      <c r="E13" s="133" t="s">
        <v>91</v>
      </c>
      <c r="F13" s="133" t="s">
        <v>91</v>
      </c>
      <c r="G13" s="134"/>
    </row>
    <row r="14" spans="1:7" x14ac:dyDescent="0.2">
      <c r="A14" s="577"/>
      <c r="B14" s="132" t="s">
        <v>102</v>
      </c>
      <c r="C14" s="583"/>
      <c r="D14" s="276" t="s">
        <v>487</v>
      </c>
      <c r="E14" s="134"/>
      <c r="F14" s="133" t="s">
        <v>91</v>
      </c>
      <c r="G14" s="134"/>
    </row>
    <row r="15" spans="1:7" x14ac:dyDescent="0.2">
      <c r="A15" s="577"/>
      <c r="B15" s="132" t="s">
        <v>103</v>
      </c>
      <c r="C15" s="583"/>
      <c r="D15" s="276" t="s">
        <v>487</v>
      </c>
      <c r="E15" s="134"/>
      <c r="F15" s="133" t="s">
        <v>91</v>
      </c>
      <c r="G15" s="134"/>
    </row>
    <row r="16" spans="1:7" x14ac:dyDescent="0.2">
      <c r="A16" s="577"/>
      <c r="B16" s="132" t="s">
        <v>104</v>
      </c>
      <c r="C16" s="583"/>
      <c r="D16" s="276" t="s">
        <v>487</v>
      </c>
      <c r="E16" s="134"/>
      <c r="F16" s="133" t="s">
        <v>91</v>
      </c>
      <c r="G16" s="134"/>
    </row>
    <row r="17" spans="1:7" x14ac:dyDescent="0.2">
      <c r="A17" s="577"/>
      <c r="B17" s="132" t="s">
        <v>105</v>
      </c>
      <c r="C17" s="583"/>
      <c r="D17" s="276" t="s">
        <v>491</v>
      </c>
      <c r="E17" s="133" t="s">
        <v>91</v>
      </c>
      <c r="F17" s="133" t="s">
        <v>91</v>
      </c>
      <c r="G17" s="133" t="s">
        <v>91</v>
      </c>
    </row>
    <row r="18" spans="1:7" x14ac:dyDescent="0.2">
      <c r="A18" s="577"/>
      <c r="B18" s="132" t="s">
        <v>106</v>
      </c>
      <c r="C18" s="583"/>
      <c r="D18" s="276" t="s">
        <v>491</v>
      </c>
      <c r="E18" s="133" t="s">
        <v>91</v>
      </c>
      <c r="F18" s="133" t="s">
        <v>91</v>
      </c>
      <c r="G18" s="133" t="s">
        <v>91</v>
      </c>
    </row>
    <row r="19" spans="1:7" x14ac:dyDescent="0.2">
      <c r="A19" s="577"/>
      <c r="B19" s="132" t="s">
        <v>107</v>
      </c>
      <c r="C19" s="583"/>
      <c r="D19" s="276" t="s">
        <v>491</v>
      </c>
      <c r="E19" s="133" t="s">
        <v>91</v>
      </c>
      <c r="F19" s="133" t="s">
        <v>91</v>
      </c>
      <c r="G19" s="134"/>
    </row>
    <row r="20" spans="1:7" x14ac:dyDescent="0.2">
      <c r="A20" s="577"/>
      <c r="B20" s="132" t="s">
        <v>108</v>
      </c>
      <c r="C20" s="583"/>
      <c r="D20" s="276" t="s">
        <v>491</v>
      </c>
      <c r="E20" s="133" t="s">
        <v>91</v>
      </c>
      <c r="F20" s="133" t="s">
        <v>91</v>
      </c>
      <c r="G20" s="133" t="s">
        <v>91</v>
      </c>
    </row>
    <row r="21" spans="1:7" x14ac:dyDescent="0.2">
      <c r="A21" s="577"/>
      <c r="B21" s="132" t="s">
        <v>109</v>
      </c>
      <c r="C21" s="583"/>
      <c r="D21" s="276" t="s">
        <v>491</v>
      </c>
      <c r="E21" s="133" t="s">
        <v>91</v>
      </c>
      <c r="F21" s="133" t="s">
        <v>91</v>
      </c>
      <c r="G21" s="133" t="s">
        <v>91</v>
      </c>
    </row>
    <row r="22" spans="1:7" x14ac:dyDescent="0.2">
      <c r="A22" s="577"/>
      <c r="B22" s="106" t="s">
        <v>110</v>
      </c>
      <c r="C22" s="580" t="s">
        <v>111</v>
      </c>
      <c r="D22" s="273" t="s">
        <v>492</v>
      </c>
      <c r="E22" s="123" t="s">
        <v>91</v>
      </c>
      <c r="F22" s="123" t="s">
        <v>91</v>
      </c>
      <c r="G22" s="122"/>
    </row>
    <row r="23" spans="1:7" x14ac:dyDescent="0.2">
      <c r="A23" s="577"/>
      <c r="B23" s="106" t="s">
        <v>112</v>
      </c>
      <c r="C23" s="580"/>
      <c r="D23" s="273" t="s">
        <v>492</v>
      </c>
      <c r="E23" s="122"/>
      <c r="F23" s="123" t="s">
        <v>91</v>
      </c>
      <c r="G23" s="123" t="s">
        <v>91</v>
      </c>
    </row>
    <row r="24" spans="1:7" x14ac:dyDescent="0.2">
      <c r="A24" s="577"/>
      <c r="B24" s="132" t="s">
        <v>113</v>
      </c>
      <c r="C24" s="583" t="s">
        <v>114</v>
      </c>
      <c r="D24" s="276" t="s">
        <v>489</v>
      </c>
      <c r="E24" s="133" t="s">
        <v>91</v>
      </c>
      <c r="F24" s="133" t="s">
        <v>91</v>
      </c>
      <c r="G24" s="133" t="s">
        <v>91</v>
      </c>
    </row>
    <row r="25" spans="1:7" x14ac:dyDescent="0.2">
      <c r="A25" s="577"/>
      <c r="B25" s="132" t="s">
        <v>115</v>
      </c>
      <c r="C25" s="583"/>
      <c r="D25" s="276" t="s">
        <v>491</v>
      </c>
      <c r="E25" s="133" t="s">
        <v>91</v>
      </c>
      <c r="F25" s="133" t="s">
        <v>91</v>
      </c>
      <c r="G25" s="133" t="s">
        <v>91</v>
      </c>
    </row>
    <row r="26" spans="1:7" x14ac:dyDescent="0.2">
      <c r="A26" s="577"/>
      <c r="B26" s="132" t="s">
        <v>116</v>
      </c>
      <c r="C26" s="583"/>
      <c r="D26" s="276" t="s">
        <v>489</v>
      </c>
      <c r="E26" s="133" t="s">
        <v>91</v>
      </c>
      <c r="F26" s="133" t="s">
        <v>91</v>
      </c>
      <c r="G26" s="134"/>
    </row>
    <row r="27" spans="1:7" x14ac:dyDescent="0.2">
      <c r="A27" s="577"/>
      <c r="B27" s="132" t="s">
        <v>117</v>
      </c>
      <c r="C27" s="583"/>
      <c r="D27" s="276" t="s">
        <v>493</v>
      </c>
      <c r="E27" s="133" t="s">
        <v>91</v>
      </c>
      <c r="F27" s="133" t="s">
        <v>91</v>
      </c>
      <c r="G27" s="133" t="s">
        <v>91</v>
      </c>
    </row>
    <row r="28" spans="1:7" x14ac:dyDescent="0.2">
      <c r="A28" s="577"/>
      <c r="B28" s="135" t="s">
        <v>118</v>
      </c>
      <c r="C28" s="583"/>
      <c r="D28" s="276" t="s">
        <v>489</v>
      </c>
      <c r="E28" s="133" t="s">
        <v>91</v>
      </c>
      <c r="F28" s="133" t="s">
        <v>91</v>
      </c>
      <c r="G28" s="134"/>
    </row>
    <row r="29" spans="1:7" x14ac:dyDescent="0.2">
      <c r="A29" s="576" t="s">
        <v>119</v>
      </c>
      <c r="B29" s="125" t="s">
        <v>120</v>
      </c>
      <c r="C29" s="579" t="s">
        <v>121</v>
      </c>
      <c r="D29" s="272" t="s">
        <v>491</v>
      </c>
      <c r="E29" s="130" t="s">
        <v>91</v>
      </c>
      <c r="F29" s="130" t="s">
        <v>91</v>
      </c>
      <c r="G29" s="130" t="s">
        <v>91</v>
      </c>
    </row>
    <row r="30" spans="1:7" x14ac:dyDescent="0.2">
      <c r="A30" s="577"/>
      <c r="B30" s="126" t="s">
        <v>122</v>
      </c>
      <c r="C30" s="580"/>
      <c r="D30" s="273" t="s">
        <v>491</v>
      </c>
      <c r="E30" s="123" t="s">
        <v>91</v>
      </c>
      <c r="F30" s="123" t="s">
        <v>91</v>
      </c>
      <c r="G30" s="123" t="s">
        <v>91</v>
      </c>
    </row>
    <row r="31" spans="1:7" x14ac:dyDescent="0.2">
      <c r="A31" s="578"/>
      <c r="B31" s="127" t="s">
        <v>123</v>
      </c>
      <c r="C31" s="581"/>
      <c r="D31" s="274" t="s">
        <v>491</v>
      </c>
      <c r="E31" s="124" t="s">
        <v>91</v>
      </c>
      <c r="F31" s="124" t="s">
        <v>91</v>
      </c>
      <c r="G31" s="124" t="s">
        <v>91</v>
      </c>
    </row>
    <row r="32" spans="1:7" x14ac:dyDescent="0.2">
      <c r="A32" s="2" t="s">
        <v>494</v>
      </c>
      <c r="B32" s="106"/>
    </row>
    <row r="33" spans="1:1" x14ac:dyDescent="0.2">
      <c r="A33" s="2" t="s">
        <v>495</v>
      </c>
    </row>
    <row r="34" spans="1:1" x14ac:dyDescent="0.2">
      <c r="A34" s="2" t="s">
        <v>496</v>
      </c>
    </row>
    <row r="35" spans="1:1" x14ac:dyDescent="0.2">
      <c r="A35" s="2" t="s">
        <v>497</v>
      </c>
    </row>
    <row r="36" spans="1:1" x14ac:dyDescent="0.2">
      <c r="A36" s="2" t="s">
        <v>27</v>
      </c>
    </row>
  </sheetData>
  <mergeCells count="9">
    <mergeCell ref="A29:A31"/>
    <mergeCell ref="C29:C31"/>
    <mergeCell ref="A5:A11"/>
    <mergeCell ref="C5:C9"/>
    <mergeCell ref="C10:C11"/>
    <mergeCell ref="A12:A28"/>
    <mergeCell ref="C12:C21"/>
    <mergeCell ref="C22:C23"/>
    <mergeCell ref="C24:C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971A0-92EB-4550-8023-3E671D39DC5A}">
  <dimension ref="A1:C17"/>
  <sheetViews>
    <sheetView workbookViewId="0">
      <selection activeCell="E17" sqref="E17"/>
    </sheetView>
  </sheetViews>
  <sheetFormatPr baseColWidth="10" defaultColWidth="10.85546875" defaultRowHeight="12.75" x14ac:dyDescent="0.2"/>
  <cols>
    <col min="1" max="1" width="51.5703125" style="2" customWidth="1"/>
    <col min="2" max="3" width="12.140625" style="2" customWidth="1"/>
    <col min="4" max="16384" width="10.85546875" style="2"/>
  </cols>
  <sheetData>
    <row r="1" spans="1:3" x14ac:dyDescent="0.2">
      <c r="A1" s="1" t="s">
        <v>317</v>
      </c>
    </row>
    <row r="2" spans="1:3" x14ac:dyDescent="0.2">
      <c r="A2" s="1" t="s">
        <v>318</v>
      </c>
    </row>
    <row r="3" spans="1:3" x14ac:dyDescent="0.2">
      <c r="A3" s="2" t="s">
        <v>319</v>
      </c>
    </row>
    <row r="5" spans="1:3" x14ac:dyDescent="0.2">
      <c r="A5" s="293"/>
      <c r="B5" s="240" t="s">
        <v>320</v>
      </c>
      <c r="C5" s="294" t="s">
        <v>321</v>
      </c>
    </row>
    <row r="6" spans="1:3" ht="15" x14ac:dyDescent="0.2">
      <c r="A6" s="295" t="s">
        <v>331</v>
      </c>
      <c r="B6" s="296">
        <v>-2009332.3</v>
      </c>
      <c r="C6" s="297">
        <v>-1.0518602676038709</v>
      </c>
    </row>
    <row r="7" spans="1:3" x14ac:dyDescent="0.2">
      <c r="A7" s="298" t="s">
        <v>322</v>
      </c>
      <c r="B7" s="224">
        <v>-353518</v>
      </c>
      <c r="C7" s="299">
        <v>-0.18506224086617493</v>
      </c>
    </row>
    <row r="8" spans="1:3" x14ac:dyDescent="0.2">
      <c r="A8" s="298" t="s">
        <v>323</v>
      </c>
      <c r="B8" s="224">
        <v>-1175232.5999999999</v>
      </c>
      <c r="C8" s="299">
        <v>-0.61521953194740009</v>
      </c>
    </row>
    <row r="9" spans="1:3" x14ac:dyDescent="0.2">
      <c r="A9" s="298" t="s">
        <v>324</v>
      </c>
      <c r="B9" s="224">
        <v>-381581.70000000013</v>
      </c>
      <c r="C9" s="299">
        <v>-0.19975323597532382</v>
      </c>
    </row>
    <row r="10" spans="1:3" x14ac:dyDescent="0.2">
      <c r="A10" s="298" t="s">
        <v>325</v>
      </c>
      <c r="B10" s="224">
        <v>-99000</v>
      </c>
      <c r="C10" s="299">
        <v>-5.182525881497213E-2</v>
      </c>
    </row>
    <row r="11" spans="1:3" x14ac:dyDescent="0.2">
      <c r="A11" s="295" t="s">
        <v>326</v>
      </c>
      <c r="B11" s="296">
        <v>-1290747.8499999999</v>
      </c>
      <c r="C11" s="297">
        <v>-0.67569031708200833</v>
      </c>
    </row>
    <row r="12" spans="1:3" x14ac:dyDescent="0.2">
      <c r="A12" s="300" t="s">
        <v>327</v>
      </c>
      <c r="B12" s="224">
        <v>-1175232.5999999999</v>
      </c>
      <c r="C12" s="299">
        <v>-0.61521953194740009</v>
      </c>
    </row>
    <row r="13" spans="1:3" x14ac:dyDescent="0.2">
      <c r="A13" s="300" t="s">
        <v>328</v>
      </c>
      <c r="B13" s="224">
        <v>-115515.25</v>
      </c>
      <c r="C13" s="299">
        <v>-6.0470785134608178E-2</v>
      </c>
    </row>
    <row r="14" spans="1:3" ht="15" x14ac:dyDescent="0.2">
      <c r="A14" s="301" t="s">
        <v>332</v>
      </c>
      <c r="B14" s="302">
        <v>-3300080.15</v>
      </c>
      <c r="C14" s="303">
        <v>-1.7275505846858792</v>
      </c>
    </row>
    <row r="15" spans="1:3" x14ac:dyDescent="0.2">
      <c r="A15" s="304" t="s">
        <v>329</v>
      </c>
      <c r="B15" s="305"/>
      <c r="C15" s="306"/>
    </row>
    <row r="16" spans="1:3" x14ac:dyDescent="0.2">
      <c r="A16" s="304" t="s">
        <v>330</v>
      </c>
      <c r="B16" s="305"/>
      <c r="C16" s="306"/>
    </row>
    <row r="17" spans="1:1" x14ac:dyDescent="0.2">
      <c r="A17" s="2"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9B24E-08D9-4384-A41E-9F658A8D060E}">
  <dimension ref="A1:F24"/>
  <sheetViews>
    <sheetView workbookViewId="0">
      <selection sqref="A1:E1"/>
    </sheetView>
  </sheetViews>
  <sheetFormatPr baseColWidth="10" defaultColWidth="11.42578125" defaultRowHeight="12.75" x14ac:dyDescent="0.2"/>
  <cols>
    <col min="1" max="1" width="35.7109375" style="158" bestFit="1" customWidth="1"/>
    <col min="2" max="4" width="14.42578125" style="158" customWidth="1"/>
    <col min="5" max="5" width="11" style="158" bestFit="1" customWidth="1"/>
    <col min="6" max="7" width="11.42578125" style="158"/>
    <col min="8" max="8" width="16.140625" style="158" customWidth="1"/>
    <col min="9" max="16384" width="11.42578125" style="158"/>
  </cols>
  <sheetData>
    <row r="1" spans="1:6" x14ac:dyDescent="0.2">
      <c r="A1" s="497" t="s">
        <v>333</v>
      </c>
      <c r="B1" s="497"/>
      <c r="C1" s="497"/>
      <c r="D1" s="497"/>
      <c r="E1" s="497"/>
    </row>
    <row r="2" spans="1:6" x14ac:dyDescent="0.2">
      <c r="A2" s="497" t="s">
        <v>334</v>
      </c>
      <c r="B2" s="497"/>
      <c r="C2" s="497"/>
      <c r="D2" s="497"/>
      <c r="E2" s="497"/>
    </row>
    <row r="3" spans="1:6" x14ac:dyDescent="0.2">
      <c r="A3" s="498" t="s">
        <v>335</v>
      </c>
      <c r="B3" s="498"/>
      <c r="C3" s="498"/>
      <c r="D3" s="498"/>
      <c r="E3" s="498"/>
    </row>
    <row r="4" spans="1:6" x14ac:dyDescent="0.2">
      <c r="A4" s="160"/>
      <c r="B4" s="160"/>
      <c r="C4" s="160"/>
      <c r="D4" s="160"/>
      <c r="E4" s="160"/>
    </row>
    <row r="5" spans="1:6" ht="12.75" customHeight="1" x14ac:dyDescent="0.2">
      <c r="A5" s="509" t="s">
        <v>336</v>
      </c>
      <c r="B5" s="512" t="s">
        <v>152</v>
      </c>
      <c r="C5" s="501" t="s">
        <v>153</v>
      </c>
      <c r="D5" s="501" t="s">
        <v>499</v>
      </c>
      <c r="E5" s="503" t="s">
        <v>153</v>
      </c>
      <c r="F5" s="504"/>
    </row>
    <row r="6" spans="1:6" x14ac:dyDescent="0.2">
      <c r="A6" s="510"/>
      <c r="B6" s="513"/>
      <c r="C6" s="502"/>
      <c r="D6" s="502"/>
      <c r="E6" s="505"/>
      <c r="F6" s="506"/>
    </row>
    <row r="7" spans="1:6" x14ac:dyDescent="0.2">
      <c r="A7" s="510"/>
      <c r="B7" s="513"/>
      <c r="C7" s="502"/>
      <c r="D7" s="502"/>
      <c r="E7" s="505"/>
      <c r="F7" s="506"/>
    </row>
    <row r="8" spans="1:6" x14ac:dyDescent="0.2">
      <c r="A8" s="510"/>
      <c r="B8" s="314" t="s">
        <v>155</v>
      </c>
      <c r="C8" s="164" t="s">
        <v>156</v>
      </c>
      <c r="D8" s="164" t="s">
        <v>157</v>
      </c>
      <c r="E8" s="505"/>
      <c r="F8" s="506"/>
    </row>
    <row r="9" spans="1:6" ht="25.5" x14ac:dyDescent="0.2">
      <c r="A9" s="511"/>
      <c r="B9" s="315" t="s">
        <v>158</v>
      </c>
      <c r="C9" s="166" t="s">
        <v>158</v>
      </c>
      <c r="D9" s="166" t="s">
        <v>158</v>
      </c>
      <c r="E9" s="167" t="s">
        <v>159</v>
      </c>
      <c r="F9" s="128" t="s">
        <v>79</v>
      </c>
    </row>
    <row r="10" spans="1:6" x14ac:dyDescent="0.2">
      <c r="A10" s="307" t="s">
        <v>337</v>
      </c>
      <c r="B10" s="308">
        <v>11603853.704000002</v>
      </c>
      <c r="C10" s="308">
        <v>10686964.835000001</v>
      </c>
      <c r="D10" s="308">
        <v>-916888.86900000088</v>
      </c>
      <c r="E10" s="184">
        <v>-26.966594293313896</v>
      </c>
      <c r="F10" s="184">
        <v>5.5944921062664754</v>
      </c>
    </row>
    <row r="11" spans="1:6" x14ac:dyDescent="0.2">
      <c r="A11" s="228" t="s">
        <v>338</v>
      </c>
      <c r="B11" s="309">
        <v>1317626.514</v>
      </c>
      <c r="C11" s="309">
        <v>1344638.6430000002</v>
      </c>
      <c r="D11" s="309">
        <v>27012.12900000019</v>
      </c>
      <c r="E11" s="181">
        <v>-31.148754948717851</v>
      </c>
      <c r="F11" s="181">
        <v>0.70390147157664573</v>
      </c>
    </row>
    <row r="12" spans="1:6" x14ac:dyDescent="0.2">
      <c r="A12" s="228" t="s">
        <v>339</v>
      </c>
      <c r="B12" s="309">
        <v>10286227.190000001</v>
      </c>
      <c r="C12" s="309">
        <v>9342326.1920000017</v>
      </c>
      <c r="D12" s="309">
        <v>-943900.99799999967</v>
      </c>
      <c r="E12" s="181">
        <v>-26.322462737084251</v>
      </c>
      <c r="F12" s="181">
        <v>4.8905906346898291</v>
      </c>
    </row>
    <row r="13" spans="1:6" x14ac:dyDescent="0.2">
      <c r="A13" s="307" t="s">
        <v>340</v>
      </c>
      <c r="B13" s="308">
        <v>15583586.289999999</v>
      </c>
      <c r="C13" s="308">
        <v>14671132.472000003</v>
      </c>
      <c r="D13" s="308">
        <v>-912453.81799999624</v>
      </c>
      <c r="E13" s="184">
        <v>-12.706718961731378</v>
      </c>
      <c r="F13" s="184">
        <v>7.6801539138398187</v>
      </c>
    </row>
    <row r="14" spans="1:6" x14ac:dyDescent="0.2">
      <c r="A14" s="307" t="s">
        <v>341</v>
      </c>
      <c r="B14" s="308">
        <v>2830264.844</v>
      </c>
      <c r="C14" s="308">
        <v>2886524.3570000003</v>
      </c>
      <c r="D14" s="308">
        <v>56259.513000000268</v>
      </c>
      <c r="E14" s="184">
        <v>0.20603770092966212</v>
      </c>
      <c r="F14" s="184">
        <v>1.511059311891374</v>
      </c>
    </row>
    <row r="15" spans="1:6" x14ac:dyDescent="0.2">
      <c r="A15" s="310" t="s">
        <v>342</v>
      </c>
      <c r="B15" s="309">
        <v>971316.91299999994</v>
      </c>
      <c r="C15" s="309">
        <v>903942.39500000002</v>
      </c>
      <c r="D15" s="309">
        <v>-67374.517999999924</v>
      </c>
      <c r="E15" s="181">
        <v>-9.6589172780267454</v>
      </c>
      <c r="F15" s="181">
        <v>0.47320251085556331</v>
      </c>
    </row>
    <row r="16" spans="1:6" x14ac:dyDescent="0.2">
      <c r="A16" s="310" t="s">
        <v>343</v>
      </c>
      <c r="B16" s="309">
        <v>1840567.39</v>
      </c>
      <c r="C16" s="309">
        <v>1964201.4210000001</v>
      </c>
      <c r="D16" s="309">
        <v>123634.03100000019</v>
      </c>
      <c r="E16" s="181">
        <v>5.4976451605385002</v>
      </c>
      <c r="F16" s="181">
        <v>1.0282348182632428</v>
      </c>
    </row>
    <row r="17" spans="1:6" x14ac:dyDescent="0.2">
      <c r="A17" s="311" t="s">
        <v>344</v>
      </c>
      <c r="B17" s="309">
        <v>18380.541000000001</v>
      </c>
      <c r="C17" s="309">
        <v>18380.541000000001</v>
      </c>
      <c r="D17" s="309">
        <v>0</v>
      </c>
      <c r="E17" s="181">
        <v>1.2311357494141806</v>
      </c>
      <c r="F17" s="181">
        <v>9.6219827725677453E-3</v>
      </c>
    </row>
    <row r="18" spans="1:6" x14ac:dyDescent="0.2">
      <c r="A18" s="307" t="s">
        <v>345</v>
      </c>
      <c r="B18" s="308">
        <v>299368.12</v>
      </c>
      <c r="C18" s="308">
        <v>382155.76199999999</v>
      </c>
      <c r="D18" s="308">
        <v>82787.641999999993</v>
      </c>
      <c r="E18" s="184">
        <v>-44.726207355946833</v>
      </c>
      <c r="F18" s="184">
        <v>0.20005375023518074</v>
      </c>
    </row>
    <row r="19" spans="1:6" x14ac:dyDescent="0.2">
      <c r="A19" s="307" t="s">
        <v>346</v>
      </c>
      <c r="B19" s="308">
        <v>293656.12400000001</v>
      </c>
      <c r="C19" s="308">
        <v>252121.07699999999</v>
      </c>
      <c r="D19" s="308">
        <v>-41535.04700000002</v>
      </c>
      <c r="E19" s="184">
        <v>-26.094047229403451</v>
      </c>
      <c r="F19" s="184">
        <v>0.13198222291145978</v>
      </c>
    </row>
    <row r="20" spans="1:6" x14ac:dyDescent="0.2">
      <c r="A20" s="307" t="s">
        <v>347</v>
      </c>
      <c r="B20" s="308">
        <v>576782.94299999997</v>
      </c>
      <c r="C20" s="308">
        <v>498817.00599999999</v>
      </c>
      <c r="D20" s="308">
        <v>-77965.936999999976</v>
      </c>
      <c r="E20" s="184">
        <v>156.2888720296522</v>
      </c>
      <c r="F20" s="184">
        <v>0.26112444886120711</v>
      </c>
    </row>
    <row r="21" spans="1:6" x14ac:dyDescent="0.2">
      <c r="A21" s="312" t="s">
        <v>348</v>
      </c>
      <c r="B21" s="313">
        <v>31187512.025000002</v>
      </c>
      <c r="C21" s="313">
        <v>29377715.509000003</v>
      </c>
      <c r="D21" s="313">
        <v>-1809796.5159999989</v>
      </c>
      <c r="E21" s="189">
        <v>-17.356313351305008</v>
      </c>
      <c r="F21" s="189">
        <v>15.378865754005513</v>
      </c>
    </row>
    <row r="22" spans="1:6" x14ac:dyDescent="0.2">
      <c r="A22" s="220" t="s">
        <v>171</v>
      </c>
      <c r="B22" s="220"/>
    </row>
    <row r="24" spans="1:6" x14ac:dyDescent="0.2">
      <c r="C24" s="191"/>
      <c r="D24" s="191"/>
    </row>
  </sheetData>
  <mergeCells count="8">
    <mergeCell ref="A1:E1"/>
    <mergeCell ref="A2:E2"/>
    <mergeCell ref="A3:E3"/>
    <mergeCell ref="A5:A9"/>
    <mergeCell ref="B5:B7"/>
    <mergeCell ref="C5:C7"/>
    <mergeCell ref="D5:D7"/>
    <mergeCell ref="E5:F8"/>
  </mergeCells>
  <conditionalFormatting sqref="A17">
    <cfRule type="cellIs" dxfId="0" priority="1" stopIfTrue="1" operator="equal">
      <formula>"n.d."</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19BAE-17A6-4B0E-8B50-2B55B38A076B}">
  <dimension ref="A1:C14"/>
  <sheetViews>
    <sheetView workbookViewId="0">
      <selection sqref="A1:C1"/>
    </sheetView>
  </sheetViews>
  <sheetFormatPr baseColWidth="10" defaultColWidth="11.42578125" defaultRowHeight="12.75" x14ac:dyDescent="0.2"/>
  <cols>
    <col min="1" max="1" width="37.28515625" style="2" bestFit="1" customWidth="1"/>
    <col min="2" max="2" width="13.85546875" style="2" customWidth="1"/>
    <col min="3" max="3" width="15.140625" style="2" customWidth="1"/>
    <col min="4" max="16384" width="11.42578125" style="2"/>
  </cols>
  <sheetData>
    <row r="1" spans="1:3" x14ac:dyDescent="0.2">
      <c r="A1" s="497" t="s">
        <v>349</v>
      </c>
      <c r="B1" s="497"/>
      <c r="C1" s="497"/>
    </row>
    <row r="2" spans="1:3" x14ac:dyDescent="0.2">
      <c r="A2" s="497" t="s">
        <v>350</v>
      </c>
      <c r="B2" s="497"/>
      <c r="C2" s="497"/>
    </row>
    <row r="3" spans="1:3" x14ac:dyDescent="0.2">
      <c r="A3" s="160"/>
      <c r="B3" s="160"/>
      <c r="C3" s="160"/>
    </row>
    <row r="4" spans="1:3" x14ac:dyDescent="0.2">
      <c r="A4" s="316" t="s">
        <v>151</v>
      </c>
      <c r="B4" s="167" t="s">
        <v>152</v>
      </c>
      <c r="C4" s="167" t="s">
        <v>500</v>
      </c>
    </row>
    <row r="5" spans="1:3" x14ac:dyDescent="0.2">
      <c r="A5" s="317" t="s">
        <v>351</v>
      </c>
      <c r="B5" s="318"/>
      <c r="C5" s="319"/>
    </row>
    <row r="6" spans="1:3" x14ac:dyDescent="0.2">
      <c r="A6" s="177" t="s">
        <v>352</v>
      </c>
      <c r="B6" s="320">
        <v>2.7829787811234352E-2</v>
      </c>
      <c r="C6" s="320">
        <v>2.7829787811234352E-2</v>
      </c>
    </row>
    <row r="7" spans="1:3" x14ac:dyDescent="0.2">
      <c r="A7" s="321" t="s">
        <v>353</v>
      </c>
      <c r="B7" s="322">
        <v>7.9099999999999948E-2</v>
      </c>
      <c r="C7" s="323">
        <v>0.13119999999999998</v>
      </c>
    </row>
    <row r="8" spans="1:3" x14ac:dyDescent="0.2">
      <c r="A8" s="324" t="s">
        <v>354</v>
      </c>
      <c r="B8" s="325"/>
      <c r="C8" s="326"/>
    </row>
    <row r="9" spans="1:3" x14ac:dyDescent="0.2">
      <c r="A9" s="327" t="s">
        <v>355</v>
      </c>
      <c r="B9" s="328">
        <v>286</v>
      </c>
      <c r="C9" s="328">
        <v>286</v>
      </c>
    </row>
    <row r="10" spans="1:3" x14ac:dyDescent="0.2">
      <c r="A10" s="327" t="s">
        <v>356</v>
      </c>
      <c r="B10" s="329">
        <v>1616.5170000000001</v>
      </c>
      <c r="C10" s="330">
        <v>1616.5170000000001</v>
      </c>
    </row>
    <row r="11" spans="1:3" x14ac:dyDescent="0.2">
      <c r="A11" s="331" t="s">
        <v>357</v>
      </c>
      <c r="B11" s="332">
        <v>3099</v>
      </c>
      <c r="C11" s="332">
        <v>2953.750655690058</v>
      </c>
    </row>
    <row r="12" spans="1:3" ht="64.5" customHeight="1" x14ac:dyDescent="0.2">
      <c r="A12" s="514" t="s">
        <v>358</v>
      </c>
      <c r="B12" s="514"/>
      <c r="C12" s="514"/>
    </row>
    <row r="13" spans="1:3" x14ac:dyDescent="0.2">
      <c r="A13" s="219" t="s">
        <v>171</v>
      </c>
      <c r="B13" s="158"/>
      <c r="C13" s="158"/>
    </row>
    <row r="14" spans="1:3" x14ac:dyDescent="0.2">
      <c r="A14" s="158"/>
      <c r="B14" s="158"/>
      <c r="C14" s="158"/>
    </row>
  </sheetData>
  <mergeCells count="3">
    <mergeCell ref="A1:C1"/>
    <mergeCell ref="A2:C2"/>
    <mergeCell ref="A12:C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AC3BD-8034-4C52-84DF-CEC301E33480}">
  <dimension ref="A1:F15"/>
  <sheetViews>
    <sheetView topLeftCell="A4" workbookViewId="0">
      <selection activeCell="B6" sqref="B6:E12"/>
    </sheetView>
  </sheetViews>
  <sheetFormatPr baseColWidth="10" defaultColWidth="11.42578125" defaultRowHeight="12.75" x14ac:dyDescent="0.2"/>
  <cols>
    <col min="1" max="1" width="40.42578125" style="2" customWidth="1"/>
    <col min="2" max="2" width="12.7109375" style="2" bestFit="1" customWidth="1"/>
    <col min="3" max="3" width="11" style="2" customWidth="1"/>
    <col min="4" max="4" width="12.28515625" style="2" customWidth="1"/>
    <col min="5" max="5" width="17" style="2" customWidth="1"/>
    <col min="6" max="16384" width="11.42578125" style="2"/>
  </cols>
  <sheetData>
    <row r="1" spans="1:6" x14ac:dyDescent="0.2">
      <c r="A1" s="193" t="s">
        <v>172</v>
      </c>
      <c r="B1" s="194"/>
      <c r="C1" s="194"/>
      <c r="D1" s="194"/>
    </row>
    <row r="2" spans="1:6" x14ac:dyDescent="0.2">
      <c r="A2" s="193" t="s">
        <v>173</v>
      </c>
      <c r="B2" s="194"/>
      <c r="C2" s="194"/>
      <c r="D2" s="194"/>
    </row>
    <row r="3" spans="1:6" x14ac:dyDescent="0.2">
      <c r="A3" s="195" t="s">
        <v>174</v>
      </c>
      <c r="B3" s="194"/>
      <c r="C3" s="194"/>
      <c r="D3" s="194"/>
    </row>
    <row r="4" spans="1:6" x14ac:dyDescent="0.2">
      <c r="A4" s="196"/>
      <c r="B4" s="194"/>
      <c r="C4" s="194"/>
      <c r="D4" s="194"/>
    </row>
    <row r="5" spans="1:6" ht="25.5" x14ac:dyDescent="0.2">
      <c r="A5" s="197"/>
      <c r="B5" s="167" t="s">
        <v>152</v>
      </c>
      <c r="C5" s="167" t="s">
        <v>500</v>
      </c>
      <c r="D5" s="198" t="s">
        <v>501</v>
      </c>
      <c r="E5" s="198" t="s">
        <v>502</v>
      </c>
    </row>
    <row r="6" spans="1:6" x14ac:dyDescent="0.2">
      <c r="A6" s="197" t="s">
        <v>175</v>
      </c>
      <c r="B6" s="199">
        <v>47549917.34653578</v>
      </c>
      <c r="C6" s="199">
        <v>48056725.681820393</v>
      </c>
      <c r="D6" s="200">
        <v>506808.33528461307</v>
      </c>
      <c r="E6" s="201">
        <v>1.0658448291110068</v>
      </c>
      <c r="F6" s="202"/>
    </row>
    <row r="7" spans="1:6" x14ac:dyDescent="0.2">
      <c r="A7" s="203" t="s">
        <v>176</v>
      </c>
      <c r="B7" s="204">
        <v>38320555.404028572</v>
      </c>
      <c r="C7" s="204">
        <v>39308610.859281525</v>
      </c>
      <c r="D7" s="205">
        <v>988055.45525295287</v>
      </c>
      <c r="E7" s="206">
        <v>2.5783954455657065</v>
      </c>
      <c r="F7" s="202"/>
    </row>
    <row r="8" spans="1:6" x14ac:dyDescent="0.2">
      <c r="A8" s="207" t="s">
        <v>177</v>
      </c>
      <c r="B8" s="208">
        <v>1895617.2613445136</v>
      </c>
      <c r="C8" s="208">
        <v>1842464.4559166925</v>
      </c>
      <c r="D8" s="209">
        <v>-53152.80542782112</v>
      </c>
      <c r="E8" s="210">
        <v>-2.8039840379023073</v>
      </c>
      <c r="F8" s="202"/>
    </row>
    <row r="9" spans="1:6" x14ac:dyDescent="0.2">
      <c r="A9" s="207" t="s">
        <v>178</v>
      </c>
      <c r="B9" s="208">
        <v>36424938.142684057</v>
      </c>
      <c r="C9" s="208">
        <v>37466146.40336483</v>
      </c>
      <c r="D9" s="209">
        <v>1041208.2606807724</v>
      </c>
      <c r="E9" s="210">
        <v>2.8585038541510954</v>
      </c>
      <c r="F9" s="202"/>
    </row>
    <row r="10" spans="1:6" x14ac:dyDescent="0.2">
      <c r="A10" s="203" t="s">
        <v>498</v>
      </c>
      <c r="B10" s="204">
        <v>2485460.7670465838</v>
      </c>
      <c r="C10" s="204">
        <v>2180491.6450240407</v>
      </c>
      <c r="D10" s="205">
        <v>-304969.1220225431</v>
      </c>
      <c r="E10" s="206">
        <v>-12.270124158303686</v>
      </c>
      <c r="F10" s="202"/>
    </row>
    <row r="11" spans="1:6" x14ac:dyDescent="0.2">
      <c r="A11" s="203" t="s">
        <v>179</v>
      </c>
      <c r="B11" s="204">
        <v>2537267.7252735393</v>
      </c>
      <c r="C11" s="204">
        <v>2594782.20976573</v>
      </c>
      <c r="D11" s="205">
        <v>57514.484492190648</v>
      </c>
      <c r="E11" s="206">
        <v>2.2667881642639776</v>
      </c>
      <c r="F11" s="202"/>
    </row>
    <row r="12" spans="1:6" ht="15" x14ac:dyDescent="0.2">
      <c r="A12" s="211" t="s">
        <v>180</v>
      </c>
      <c r="B12" s="212">
        <v>4206633.4501870777</v>
      </c>
      <c r="C12" s="212">
        <v>3972840.9677491025</v>
      </c>
      <c r="D12" s="213">
        <v>-233792.48243797524</v>
      </c>
      <c r="E12" s="214">
        <v>-5.5577098695770104</v>
      </c>
      <c r="F12" s="202"/>
    </row>
    <row r="13" spans="1:6" ht="44.25" customHeight="1" x14ac:dyDescent="0.2">
      <c r="A13" s="515" t="s">
        <v>181</v>
      </c>
      <c r="B13" s="515"/>
      <c r="C13" s="515"/>
      <c r="D13" s="515"/>
      <c r="E13" s="515"/>
    </row>
    <row r="14" spans="1:6" x14ac:dyDescent="0.2">
      <c r="A14" s="215" t="s">
        <v>27</v>
      </c>
      <c r="B14" s="50"/>
    </row>
    <row r="15" spans="1:6" x14ac:dyDescent="0.2">
      <c r="C15" s="50"/>
    </row>
  </sheetData>
  <mergeCells count="1">
    <mergeCell ref="A13:E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4A9CD-D284-45AF-85C5-E55D57C25A46}">
  <dimension ref="A1:E20"/>
  <sheetViews>
    <sheetView workbookViewId="0">
      <selection sqref="A1:E1"/>
    </sheetView>
  </sheetViews>
  <sheetFormatPr baseColWidth="10" defaultColWidth="10.85546875" defaultRowHeight="12.75" x14ac:dyDescent="0.2"/>
  <cols>
    <col min="1" max="1" width="4.28515625" style="2" customWidth="1"/>
    <col min="2" max="2" width="59.28515625" style="2" customWidth="1"/>
    <col min="3" max="5" width="13.85546875" style="2" customWidth="1"/>
    <col min="6" max="16384" width="10.85546875" style="2"/>
  </cols>
  <sheetData>
    <row r="1" spans="1:5" x14ac:dyDescent="0.2">
      <c r="A1" s="516" t="s">
        <v>359</v>
      </c>
      <c r="B1" s="516"/>
      <c r="C1" s="516"/>
      <c r="D1" s="516"/>
      <c r="E1" s="516"/>
    </row>
    <row r="2" spans="1:5" x14ac:dyDescent="0.2">
      <c r="A2" s="516" t="s">
        <v>360</v>
      </c>
      <c r="B2" s="516"/>
      <c r="C2" s="516"/>
      <c r="D2" s="516"/>
      <c r="E2" s="516"/>
    </row>
    <row r="3" spans="1:5" x14ac:dyDescent="0.2">
      <c r="A3" s="517" t="s">
        <v>361</v>
      </c>
      <c r="B3" s="517"/>
      <c r="C3" s="517"/>
      <c r="D3" s="517"/>
      <c r="E3" s="517"/>
    </row>
    <row r="4" spans="1:5" x14ac:dyDescent="0.2">
      <c r="A4" s="408"/>
      <c r="B4" s="408"/>
      <c r="C4" s="408"/>
      <c r="D4" s="408"/>
      <c r="E4" s="408"/>
    </row>
    <row r="5" spans="1:5" x14ac:dyDescent="0.2">
      <c r="A5" s="518" t="s">
        <v>155</v>
      </c>
      <c r="B5" s="337" t="s">
        <v>508</v>
      </c>
      <c r="C5" s="339" t="s">
        <v>447</v>
      </c>
    </row>
    <row r="6" spans="1:5" x14ac:dyDescent="0.2">
      <c r="A6" s="527"/>
      <c r="B6" s="107" t="s">
        <v>448</v>
      </c>
      <c r="C6" s="340" t="s">
        <v>449</v>
      </c>
    </row>
    <row r="7" spans="1:5" x14ac:dyDescent="0.2">
      <c r="A7" s="519"/>
      <c r="B7" s="338" t="s">
        <v>362</v>
      </c>
      <c r="C7" s="341" t="s">
        <v>450</v>
      </c>
    </row>
    <row r="8" spans="1:5" ht="25.5" x14ac:dyDescent="0.2">
      <c r="A8" s="391" t="s">
        <v>156</v>
      </c>
      <c r="B8" s="336" t="s">
        <v>503</v>
      </c>
      <c r="C8" s="393">
        <v>53608453</v>
      </c>
    </row>
    <row r="9" spans="1:5" x14ac:dyDescent="0.2">
      <c r="A9" s="397"/>
      <c r="B9" s="392" t="s">
        <v>451</v>
      </c>
      <c r="C9" s="394">
        <v>-1620000</v>
      </c>
    </row>
    <row r="10" spans="1:5" ht="12.95" customHeight="1" x14ac:dyDescent="0.2">
      <c r="A10" s="397"/>
      <c r="B10" s="392" t="s">
        <v>514</v>
      </c>
      <c r="C10" s="398">
        <v>26586</v>
      </c>
    </row>
    <row r="11" spans="1:5" x14ac:dyDescent="0.2">
      <c r="A11" s="518" t="s">
        <v>188</v>
      </c>
      <c r="B11" s="520" t="s">
        <v>515</v>
      </c>
      <c r="C11" s="522">
        <v>2808432</v>
      </c>
    </row>
    <row r="12" spans="1:5" x14ac:dyDescent="0.2">
      <c r="A12" s="519"/>
      <c r="B12" s="521"/>
      <c r="C12" s="523"/>
    </row>
    <row r="13" spans="1:5" x14ac:dyDescent="0.2">
      <c r="A13" s="526" t="s">
        <v>363</v>
      </c>
      <c r="B13" s="336" t="s">
        <v>509</v>
      </c>
      <c r="C13" s="395" t="s">
        <v>452</v>
      </c>
    </row>
    <row r="14" spans="1:5" x14ac:dyDescent="0.2">
      <c r="A14" s="527"/>
      <c r="B14" s="107" t="s">
        <v>448</v>
      </c>
      <c r="C14" s="395" t="s">
        <v>453</v>
      </c>
    </row>
    <row r="15" spans="1:5" x14ac:dyDescent="0.2">
      <c r="A15" s="519"/>
      <c r="B15" s="338" t="s">
        <v>362</v>
      </c>
      <c r="C15" s="396" t="s">
        <v>454</v>
      </c>
    </row>
    <row r="16" spans="1:5" x14ac:dyDescent="0.2">
      <c r="A16" s="334" t="s">
        <v>510</v>
      </c>
    </row>
    <row r="17" spans="1:3" x14ac:dyDescent="0.2">
      <c r="A17" s="524" t="s">
        <v>513</v>
      </c>
      <c r="B17" s="524"/>
      <c r="C17" s="524"/>
    </row>
    <row r="18" spans="1:3" ht="37.5" customHeight="1" x14ac:dyDescent="0.2">
      <c r="A18" s="524" t="s">
        <v>511</v>
      </c>
      <c r="B18" s="524"/>
      <c r="C18" s="524"/>
    </row>
    <row r="19" spans="1:3" x14ac:dyDescent="0.2">
      <c r="A19" s="525" t="s">
        <v>512</v>
      </c>
      <c r="B19" s="525"/>
      <c r="C19" s="525"/>
    </row>
    <row r="20" spans="1:3" x14ac:dyDescent="0.2">
      <c r="A20" s="2" t="s">
        <v>27</v>
      </c>
      <c r="C20" s="335"/>
    </row>
  </sheetData>
  <mergeCells count="11">
    <mergeCell ref="A18:C18"/>
    <mergeCell ref="A19:C19"/>
    <mergeCell ref="A17:C17"/>
    <mergeCell ref="A13:A15"/>
    <mergeCell ref="A5:A7"/>
    <mergeCell ref="A1:E1"/>
    <mergeCell ref="A2:E2"/>
    <mergeCell ref="A3:E3"/>
    <mergeCell ref="A11:A12"/>
    <mergeCell ref="B11:B12"/>
    <mergeCell ref="C11:C12"/>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57A1B-AA85-42FF-AFC1-FD5A54D7E465}">
  <dimension ref="A1:M18"/>
  <sheetViews>
    <sheetView workbookViewId="0">
      <selection sqref="A1:B1"/>
    </sheetView>
  </sheetViews>
  <sheetFormatPr baseColWidth="10" defaultColWidth="11.42578125" defaultRowHeight="12.75" x14ac:dyDescent="0.2"/>
  <cols>
    <col min="1" max="1" width="7.85546875" style="158" customWidth="1"/>
    <col min="2" max="2" width="38.7109375" style="158" customWidth="1"/>
    <col min="3" max="8" width="12.5703125" style="158" customWidth="1"/>
    <col min="9" max="16384" width="11.42578125" style="158"/>
  </cols>
  <sheetData>
    <row r="1" spans="1:13" x14ac:dyDescent="0.2">
      <c r="A1" s="530" t="s">
        <v>182</v>
      </c>
      <c r="B1" s="530"/>
      <c r="C1" s="216"/>
      <c r="D1" s="216"/>
      <c r="E1" s="160"/>
      <c r="F1" s="216"/>
      <c r="G1" s="216"/>
      <c r="H1" s="216"/>
    </row>
    <row r="2" spans="1:13" x14ac:dyDescent="0.2">
      <c r="A2" s="530" t="s">
        <v>183</v>
      </c>
      <c r="B2" s="530"/>
      <c r="C2" s="217"/>
      <c r="D2" s="216"/>
      <c r="E2" s="218"/>
      <c r="F2" s="216"/>
      <c r="G2" s="216"/>
      <c r="H2" s="216"/>
    </row>
    <row r="3" spans="1:13" x14ac:dyDescent="0.2">
      <c r="A3" s="531" t="s">
        <v>184</v>
      </c>
      <c r="B3" s="531"/>
      <c r="C3" s="220"/>
      <c r="D3" s="190"/>
      <c r="E3" s="218"/>
      <c r="F3" s="190"/>
      <c r="G3" s="190"/>
      <c r="H3" s="190"/>
    </row>
    <row r="4" spans="1:13" x14ac:dyDescent="0.2">
      <c r="B4" s="218"/>
      <c r="E4" s="218"/>
    </row>
    <row r="5" spans="1:13" x14ac:dyDescent="0.2">
      <c r="A5" s="528" t="s">
        <v>151</v>
      </c>
      <c r="B5" s="512"/>
      <c r="C5" s="528" t="s">
        <v>185</v>
      </c>
      <c r="D5" s="529"/>
      <c r="E5" s="528" t="s">
        <v>154</v>
      </c>
      <c r="F5" s="529"/>
      <c r="G5" s="160"/>
      <c r="H5" s="160"/>
    </row>
    <row r="6" spans="1:13" x14ac:dyDescent="0.2">
      <c r="A6" s="532"/>
      <c r="B6" s="533"/>
      <c r="C6" s="222" t="s">
        <v>158</v>
      </c>
      <c r="D6" s="144" t="s">
        <v>79</v>
      </c>
      <c r="E6" s="222" t="s">
        <v>158</v>
      </c>
      <c r="F6" s="144" t="s">
        <v>79</v>
      </c>
      <c r="G6" s="160"/>
      <c r="H6" s="160"/>
    </row>
    <row r="7" spans="1:13" x14ac:dyDescent="0.2">
      <c r="A7" s="223" t="s">
        <v>155</v>
      </c>
      <c r="B7" s="177" t="s">
        <v>186</v>
      </c>
      <c r="C7" s="224">
        <v>38504085.332127728</v>
      </c>
      <c r="D7" s="225">
        <v>19.059556806204547</v>
      </c>
      <c r="E7" s="224">
        <v>36441459.052794002</v>
      </c>
      <c r="F7" s="225">
        <v>19.076646939457156</v>
      </c>
      <c r="G7" s="226"/>
      <c r="H7" s="226"/>
      <c r="J7" s="227"/>
      <c r="K7" s="228"/>
    </row>
    <row r="8" spans="1:13" x14ac:dyDescent="0.2">
      <c r="A8" s="223" t="s">
        <v>156</v>
      </c>
      <c r="B8" s="177" t="s">
        <v>187</v>
      </c>
      <c r="C8" s="224">
        <v>47549917.346535772</v>
      </c>
      <c r="D8" s="225">
        <v>23.537251774175534</v>
      </c>
      <c r="E8" s="224">
        <v>48056725.681820393</v>
      </c>
      <c r="F8" s="225">
        <v>25.1570933965703</v>
      </c>
      <c r="G8" s="226"/>
      <c r="H8" s="226"/>
      <c r="J8" s="227"/>
      <c r="K8" s="228"/>
      <c r="M8" s="191"/>
    </row>
    <row r="9" spans="1:13" x14ac:dyDescent="0.2">
      <c r="A9" s="223" t="s">
        <v>188</v>
      </c>
      <c r="B9" s="177" t="s">
        <v>189</v>
      </c>
      <c r="C9" s="224">
        <v>54580453.694659054</v>
      </c>
      <c r="D9" s="225">
        <v>27.017373578116512</v>
      </c>
      <c r="E9" s="224">
        <v>54823471.217749998</v>
      </c>
      <c r="F9" s="225">
        <v>28.699399848435043</v>
      </c>
      <c r="G9" s="226"/>
      <c r="H9" s="226"/>
      <c r="J9" s="227"/>
      <c r="K9" s="228"/>
    </row>
    <row r="10" spans="1:13" x14ac:dyDescent="0.2">
      <c r="A10" s="229" t="s">
        <v>190</v>
      </c>
      <c r="B10" s="170" t="s">
        <v>69</v>
      </c>
      <c r="C10" s="230">
        <v>-16076368.362531327</v>
      </c>
      <c r="D10" s="231">
        <v>-7.9578167719119612</v>
      </c>
      <c r="E10" s="230">
        <v>-18382012.164955996</v>
      </c>
      <c r="F10" s="231">
        <v>-9.6227529089778852</v>
      </c>
      <c r="G10" s="226"/>
      <c r="H10" s="232"/>
      <c r="K10" s="228"/>
    </row>
    <row r="11" spans="1:13" x14ac:dyDescent="0.2">
      <c r="A11" s="233" t="s">
        <v>191</v>
      </c>
      <c r="B11" s="234" t="s">
        <v>192</v>
      </c>
      <c r="C11" s="235">
        <v>-7030536.3481232822</v>
      </c>
      <c r="D11" s="236">
        <v>-3.4801218039409743</v>
      </c>
      <c r="E11" s="235">
        <v>-6766745.5359296054</v>
      </c>
      <c r="F11" s="236">
        <v>-3.5423064518647385</v>
      </c>
      <c r="G11" s="226"/>
      <c r="H11" s="232"/>
      <c r="K11" s="228"/>
    </row>
    <row r="12" spans="1:13" x14ac:dyDescent="0.2">
      <c r="A12" s="158" t="s">
        <v>27</v>
      </c>
    </row>
    <row r="13" spans="1:13" x14ac:dyDescent="0.2">
      <c r="C13" s="191"/>
      <c r="D13" s="191"/>
      <c r="E13" s="191"/>
      <c r="F13" s="191"/>
      <c r="G13" s="191"/>
      <c r="H13" s="191"/>
    </row>
    <row r="14" spans="1:13" x14ac:dyDescent="0.2">
      <c r="C14" s="191"/>
      <c r="D14" s="191"/>
      <c r="E14" s="191"/>
      <c r="F14" s="191"/>
      <c r="G14" s="191"/>
      <c r="H14" s="191"/>
    </row>
    <row r="15" spans="1:13" x14ac:dyDescent="0.2">
      <c r="C15" s="191"/>
      <c r="D15" s="191"/>
      <c r="E15" s="191"/>
      <c r="F15" s="191"/>
      <c r="G15" s="191"/>
      <c r="H15" s="191"/>
    </row>
    <row r="16" spans="1:13" x14ac:dyDescent="0.2">
      <c r="C16" s="176"/>
      <c r="D16" s="191"/>
      <c r="E16" s="192"/>
      <c r="F16" s="191"/>
      <c r="G16" s="191"/>
      <c r="H16" s="191"/>
      <c r="I16" s="176"/>
      <c r="J16" s="176"/>
      <c r="K16" s="176"/>
    </row>
    <row r="17" spans="3:8" x14ac:dyDescent="0.2">
      <c r="C17" s="191"/>
      <c r="D17" s="191"/>
      <c r="E17" s="191"/>
      <c r="F17" s="191"/>
      <c r="G17" s="191"/>
      <c r="H17" s="191"/>
    </row>
    <row r="18" spans="3:8" x14ac:dyDescent="0.2">
      <c r="C18" s="191"/>
      <c r="D18" s="191"/>
      <c r="E18" s="191"/>
      <c r="F18" s="191"/>
      <c r="G18" s="191"/>
      <c r="H18" s="191"/>
    </row>
  </sheetData>
  <mergeCells count="6">
    <mergeCell ref="E5:F5"/>
    <mergeCell ref="A1:B1"/>
    <mergeCell ref="A2:B2"/>
    <mergeCell ref="A3:B3"/>
    <mergeCell ref="A5:B6"/>
    <mergeCell ref="C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32</vt:i4>
      </vt:variant>
    </vt:vector>
  </HeadingPairs>
  <TitlesOfParts>
    <vt:vector size="32" baseType="lpstr">
      <vt:lpstr>C I.1.1</vt:lpstr>
      <vt:lpstr>C I.1.2</vt:lpstr>
      <vt:lpstr>C I.2.1</vt:lpstr>
      <vt:lpstr>C I.2.2</vt:lpstr>
      <vt:lpstr>C I.2.3</vt:lpstr>
      <vt:lpstr>C I.3.1</vt:lpstr>
      <vt:lpstr>C I.3.2</vt:lpstr>
      <vt:lpstr>C I.4.1</vt:lpstr>
      <vt:lpstr>C I.4.2</vt:lpstr>
      <vt:lpstr>C I.5.1</vt:lpstr>
      <vt:lpstr>C I.5.2</vt:lpstr>
      <vt:lpstr>C II.4.1</vt:lpstr>
      <vt:lpstr>C II.5.1</vt:lpstr>
      <vt:lpstr>C II.5.2</vt:lpstr>
      <vt:lpstr>C II.6.1</vt:lpstr>
      <vt:lpstr>C II.6.2</vt:lpstr>
      <vt:lpstr>C II.7.1</vt:lpstr>
      <vt:lpstr>C II.8.1</vt:lpstr>
      <vt:lpstr>C II.8.2</vt:lpstr>
      <vt:lpstr>C II.9.1</vt:lpstr>
      <vt:lpstr>C II.9.2</vt:lpstr>
      <vt:lpstr>C II.9.3</vt:lpstr>
      <vt:lpstr>C II.9.4</vt:lpstr>
      <vt:lpstr>C A.I.1</vt:lpstr>
      <vt:lpstr>C A.I.2</vt:lpstr>
      <vt:lpstr>C A.I.3</vt:lpstr>
      <vt:lpstr>C A.I.4</vt:lpstr>
      <vt:lpstr>C A.II.1</vt:lpstr>
      <vt:lpstr>C A.II.2</vt:lpstr>
      <vt:lpstr>C A.III.1</vt:lpstr>
      <vt:lpstr>C A.III.2</vt:lpstr>
      <vt:lpstr>C 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dc:creator>
  <cp:lastModifiedBy>Jessica</cp:lastModifiedBy>
  <cp:lastPrinted>2020-06-22T20:47:25Z</cp:lastPrinted>
  <dcterms:created xsi:type="dcterms:W3CDTF">2020-06-21T16:33:18Z</dcterms:created>
  <dcterms:modified xsi:type="dcterms:W3CDTF">2020-06-22T22:49:17Z</dcterms:modified>
</cp:coreProperties>
</file>