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216CF4D-740E-4020-AA15-97311E0210F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_xlnm.Print_Area" localSheetId="0">'cuadro Comparativo analitico'!$A$1:$K$56</definedName>
    <definedName name="_xlnm.Print_Area" localSheetId="1">'cuadro Comparativo analitico 2'!$A$1:$K$52</definedName>
    <definedName name="_xlnm.Print_Area" localSheetId="2">'cuadro Comparativo analitico 3'!$A$1:$K$43</definedName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  <definedName name="_xlnm.Print_Titles" localSheetId="0">'cuadro Comparativo analitico'!$1:$11</definedName>
    <definedName name="_xlnm.Print_Titles" localSheetId="1">'cuadro Comparativo analitico 2'!$1:$11</definedName>
    <definedName name="_xlnm.Print_Titles" localSheetId="2">'cuadro Comparativo analitico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J25" i="1" s="1"/>
  <c r="H26" i="1"/>
  <c r="J26" i="1" s="1"/>
  <c r="K26" i="1" s="1"/>
  <c r="H20" i="1"/>
  <c r="H18" i="1" s="1"/>
  <c r="G18" i="1"/>
  <c r="F18" i="1"/>
  <c r="F12" i="1" s="1"/>
  <c r="G12" i="1"/>
  <c r="I12" i="1"/>
  <c r="E12" i="1"/>
  <c r="F20" i="1"/>
  <c r="E28" i="1"/>
  <c r="E43" i="1"/>
  <c r="E46" i="1"/>
  <c r="I22" i="3"/>
  <c r="H22" i="3"/>
  <c r="G22" i="3"/>
  <c r="F22" i="3"/>
  <c r="E22" i="3"/>
  <c r="I24" i="2"/>
  <c r="H24" i="2"/>
  <c r="G24" i="2"/>
  <c r="F24" i="2"/>
  <c r="E24" i="2"/>
  <c r="E24" i="1"/>
  <c r="G24" i="1"/>
  <c r="H24" i="1"/>
  <c r="I24" i="1"/>
  <c r="F24" i="1"/>
  <c r="J38" i="3"/>
  <c r="K38" i="3" s="1"/>
  <c r="J37" i="3"/>
  <c r="K37" i="3" s="1"/>
  <c r="J35" i="3"/>
  <c r="K35" i="3" s="1"/>
  <c r="J34" i="3"/>
  <c r="K34" i="3" s="1"/>
  <c r="J33" i="3"/>
  <c r="J32" i="3"/>
  <c r="K32" i="3" s="1"/>
  <c r="J28" i="3"/>
  <c r="K28" i="3" s="1"/>
  <c r="J27" i="3"/>
  <c r="K27" i="3" s="1"/>
  <c r="J26" i="3"/>
  <c r="K26" i="3" s="1"/>
  <c r="J24" i="3"/>
  <c r="K24" i="3" s="1"/>
  <c r="K23" i="3"/>
  <c r="J23" i="3"/>
  <c r="J20" i="3"/>
  <c r="K20" i="3" s="1"/>
  <c r="J19" i="3"/>
  <c r="K19" i="3" s="1"/>
  <c r="J12" i="3"/>
  <c r="K12" i="3" s="1"/>
  <c r="J44" i="2"/>
  <c r="J43" i="2"/>
  <c r="J38" i="2"/>
  <c r="K38" i="2" s="1"/>
  <c r="J37" i="2"/>
  <c r="K37" i="2" s="1"/>
  <c r="J33" i="2"/>
  <c r="K33" i="2" s="1"/>
  <c r="J30" i="2"/>
  <c r="K30" i="2" s="1"/>
  <c r="J29" i="2"/>
  <c r="K29" i="2" s="1"/>
  <c r="J28" i="2"/>
  <c r="K28" i="2" s="1"/>
  <c r="J22" i="2"/>
  <c r="K22" i="2" s="1"/>
  <c r="J21" i="2"/>
  <c r="K21" i="2" s="1"/>
  <c r="J12" i="2"/>
  <c r="K12" i="2" s="1"/>
  <c r="J50" i="1"/>
  <c r="K50" i="1" s="1"/>
  <c r="J49" i="1"/>
  <c r="K49" i="1" s="1"/>
  <c r="J47" i="1"/>
  <c r="K47" i="1" s="1"/>
  <c r="J46" i="1"/>
  <c r="K46" i="1" s="1"/>
  <c r="J45" i="1"/>
  <c r="J44" i="1"/>
  <c r="J43" i="1"/>
  <c r="K43" i="1" s="1"/>
  <c r="J38" i="1"/>
  <c r="K38" i="1" s="1"/>
  <c r="J37" i="1"/>
  <c r="K37" i="1" s="1"/>
  <c r="J33" i="1"/>
  <c r="K33" i="1" s="1"/>
  <c r="J30" i="1"/>
  <c r="K30" i="1" s="1"/>
  <c r="J29" i="1"/>
  <c r="K29" i="1" s="1"/>
  <c r="J28" i="1"/>
  <c r="K28" i="1" s="1"/>
  <c r="J22" i="1"/>
  <c r="K22" i="1" s="1"/>
  <c r="J21" i="1"/>
  <c r="K21" i="1" s="1"/>
  <c r="K25" i="1" l="1"/>
  <c r="J12" i="1"/>
  <c r="H12" i="1"/>
  <c r="K12" i="1"/>
</calcChain>
</file>

<file path=xl/sharedStrings.xml><?xml version="1.0" encoding="utf-8"?>
<sst xmlns="http://schemas.openxmlformats.org/spreadsheetml/2006/main" count="605" uniqueCount="109">
  <si>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</si>
  <si>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</si>
  <si>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Consolidado Moneda Nacional y Extranjera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</si>
  <si>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</si>
  <si>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</si>
  <si>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</si>
  <si>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</si>
  <si>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</si>
  <si>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</si>
  <si>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ARMADA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</si>
  <si>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</si>
  <si>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</si>
  <si>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</si>
  <si>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</si>
  <si>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</si>
  <si>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</si>
  <si>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</si>
  <si>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</si>
  <si>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</si>
  <si>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</si>
  <si>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</si>
  <si>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</si>
  <si>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</si>
  <si>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</si>
  <si>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</si>
  <si>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</si>
  <si>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</si>
  <si>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</si>
  <si>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</si>
  <si>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</si>
  <si>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</si>
  <si>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</si>
  <si>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</si>
  <si>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</si>
  <si>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</si>
  <si>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</si>
  <si>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</si>
  <si>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</si>
  <si>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Dirección General del Territorio Marítimo</t>
    </r>
  </si>
  <si>
    <r>
      <rPr>
        <sz val="10"/>
        <rFont val="Times New Roman"/>
      </rPr>
      <t>015</t>
    </r>
  </si>
  <si>
    <r>
      <rPr>
        <sz val="10"/>
        <rFont val="Times New Roman"/>
      </rPr>
      <t>Fondo para Misiones de Paz-Estado Mayor Conjunto</t>
    </r>
  </si>
  <si>
    <r>
      <rPr>
        <sz val="10"/>
        <rFont val="Times New Roman"/>
      </rPr>
      <t>017</t>
    </r>
  </si>
  <si>
    <r>
      <rPr>
        <sz val="10"/>
        <rFont val="Times New Roman"/>
      </rPr>
      <t>Programa Antártico - Estado Mayor Conjunto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</si>
  <si>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</si>
  <si>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</si>
  <si>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</si>
  <si>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</si>
  <si>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</si>
  <si>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</si>
  <si>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</si>
  <si>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</si>
  <si>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</si>
  <si>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</si>
  <si>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</si>
  <si>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07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</si>
  <si>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</si>
  <si>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</si>
  <si>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</si>
  <si>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</si>
  <si>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</si>
  <si>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</si>
  <si>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</si>
  <si>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</si>
  <si>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</si>
  <si>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</si>
  <si>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</si>
  <si>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</si>
  <si>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</si>
  <si>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</si>
  <si>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</si>
  <si>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243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</si>
  <si>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</si>
  <si>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244</t>
    </r>
  </si>
  <si>
    <r>
      <rPr>
        <sz val="10"/>
        <rFont val="Times New Roman"/>
      </rPr>
      <t>Administrador Financiero Sistema Salud Armada</t>
    </r>
  </si>
  <si>
    <r>
      <rPr>
        <sz val="10"/>
        <rFont val="Times New Roman"/>
      </rPr>
      <t>245</t>
    </r>
  </si>
  <si>
    <r>
      <rPr>
        <sz val="10"/>
        <rFont val="Times New Roman"/>
      </rPr>
      <t>Fondo Rotativo de Abastecimiento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</si>
  <si>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</si>
  <si>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</si>
  <si>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</si>
  <si>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</si>
  <si>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</si>
  <si>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</si>
  <si>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</si>
  <si>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</si>
  <si>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</si>
  <si>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</si>
  <si>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</si>
  <si>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</si>
  <si>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</si>
  <si>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</si>
  <si>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</si>
  <si>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</si>
  <si>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</si>
  <si>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</si>
  <si>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</si>
  <si>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</si>
  <si>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</si>
  <si>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</si>
  <si>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</si>
  <si>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</si>
  <si>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t>03</t>
  </si>
  <si>
    <t>Operaciones de Cambio</t>
  </si>
  <si>
    <t>010</t>
  </si>
  <si>
    <t>Dirección General de Movilización Nacional</t>
  </si>
  <si>
    <t>012</t>
  </si>
  <si>
    <t>Subsecretaría para las Fuerzas Armadas</t>
  </si>
  <si>
    <t>Variación monto $
 (5) - (4)</t>
  </si>
  <si>
    <t>Variación monto US$
 (5) - (4)</t>
  </si>
  <si>
    <t>(En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</si>
</sst>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left" vertical="top" wrapText="1"/>
    </xf>
    <xf numFmtId="3" fontId="3" fillId="31" borderId="12" xfId="0" applyNumberFormat="1" applyFont="1" applyFill="1" applyBorder="1" applyAlignment="1">
      <alignment horizontal="right" vertical="top" wrapText="1"/>
    </xf>
    <xf numFmtId="0" fontId="0" fillId="32" borderId="12" xfId="0" applyFill="1" applyBorder="1" applyAlignment="1" applyProtection="1">
      <alignment wrapText="1"/>
      <protection locked="0"/>
    </xf>
    <xf numFmtId="164" fontId="3" fillId="33" borderId="12" xfId="0" applyNumberFormat="1" applyFont="1" applyFill="1" applyBorder="1" applyAlignment="1">
      <alignment horizontal="right" vertical="top" wrapText="1"/>
    </xf>
    <xf numFmtId="0" fontId="0" fillId="34" borderId="13" xfId="0" applyFill="1" applyBorder="1" applyAlignment="1" applyProtection="1">
      <alignment wrapText="1"/>
      <protection locked="0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0" fillId="43" borderId="0" xfId="0" applyFill="1" applyAlignment="1" applyProtection="1">
      <alignment wrapText="1"/>
      <protection locked="0"/>
    </xf>
    <xf numFmtId="0" fontId="0" fillId="43" borderId="0" xfId="0" applyFill="1"/>
    <xf numFmtId="0" fontId="3" fillId="43" borderId="12" xfId="0" applyFont="1" applyFill="1" applyBorder="1" applyAlignment="1">
      <alignment horizontal="center" vertical="top" wrapText="1"/>
    </xf>
    <xf numFmtId="0" fontId="3" fillId="43" borderId="12" xfId="0" applyFont="1" applyFill="1" applyBorder="1" applyAlignment="1">
      <alignment horizontal="left" vertical="top" wrapText="1"/>
    </xf>
    <xf numFmtId="3" fontId="3" fillId="43" borderId="12" xfId="0" applyNumberFormat="1" applyFont="1" applyFill="1" applyBorder="1" applyAlignment="1">
      <alignment horizontal="right" vertical="top" wrapText="1"/>
    </xf>
    <xf numFmtId="0" fontId="0" fillId="43" borderId="12" xfId="0" applyFill="1" applyBorder="1" applyAlignment="1" applyProtection="1">
      <alignment wrapText="1"/>
      <protection locked="0"/>
    </xf>
    <xf numFmtId="164" fontId="3" fillId="43" borderId="12" xfId="0" applyNumberFormat="1" applyFont="1" applyFill="1" applyBorder="1" applyAlignment="1">
      <alignment horizontal="right" vertical="top" wrapText="1"/>
    </xf>
    <xf numFmtId="0" fontId="3" fillId="43" borderId="14" xfId="0" applyFont="1" applyFill="1" applyBorder="1" applyAlignment="1">
      <alignment horizontal="center" vertical="top" wrapText="1"/>
    </xf>
    <xf numFmtId="0" fontId="3" fillId="43" borderId="14" xfId="0" applyFont="1" applyFill="1" applyBorder="1" applyAlignment="1">
      <alignment horizontal="left" vertical="top" wrapText="1"/>
    </xf>
    <xf numFmtId="3" fontId="3" fillId="43" borderId="14" xfId="0" applyNumberFormat="1" applyFont="1" applyFill="1" applyBorder="1" applyAlignment="1">
      <alignment horizontal="right" vertical="top" wrapText="1"/>
    </xf>
    <xf numFmtId="0" fontId="0" fillId="43" borderId="14" xfId="0" applyFill="1" applyBorder="1" applyAlignment="1" applyProtection="1">
      <alignment wrapText="1"/>
      <protection locked="0"/>
    </xf>
    <xf numFmtId="164" fontId="3" fillId="43" borderId="14" xfId="0" applyNumberFormat="1" applyFont="1" applyFill="1" applyBorder="1" applyAlignment="1">
      <alignment horizontal="right" vertical="top" wrapText="1"/>
    </xf>
    <xf numFmtId="0" fontId="3" fillId="29" borderId="14" xfId="0" applyFont="1" applyFill="1" applyBorder="1" applyAlignment="1">
      <alignment horizontal="center" vertical="top" wrapText="1"/>
    </xf>
    <xf numFmtId="0" fontId="3" fillId="30" borderId="14" xfId="0" applyFont="1" applyFill="1" applyBorder="1" applyAlignment="1">
      <alignment horizontal="left" vertical="top" wrapText="1"/>
    </xf>
    <xf numFmtId="3" fontId="3" fillId="31" borderId="14" xfId="0" applyNumberFormat="1" applyFont="1" applyFill="1" applyBorder="1" applyAlignment="1">
      <alignment horizontal="right" vertical="top" wrapText="1"/>
    </xf>
    <xf numFmtId="164" fontId="3" fillId="33" borderId="14" xfId="0" applyNumberFormat="1" applyFont="1" applyFill="1" applyBorder="1" applyAlignment="1">
      <alignment horizontal="right" vertical="top" wrapText="1"/>
    </xf>
    <xf numFmtId="0" fontId="3" fillId="29" borderId="15" xfId="0" applyFont="1" applyFill="1" applyBorder="1" applyAlignment="1">
      <alignment horizontal="center" vertical="top" wrapText="1"/>
    </xf>
    <xf numFmtId="0" fontId="3" fillId="30" borderId="15" xfId="0" applyFont="1" applyFill="1" applyBorder="1" applyAlignment="1">
      <alignment horizontal="left" vertical="top" wrapText="1"/>
    </xf>
    <xf numFmtId="3" fontId="3" fillId="31" borderId="15" xfId="0" applyNumberFormat="1" applyFont="1" applyFill="1" applyBorder="1" applyAlignment="1">
      <alignment horizontal="right" vertical="top" wrapText="1"/>
    </xf>
    <xf numFmtId="164" fontId="3" fillId="33" borderId="15" xfId="0" applyNumberFormat="1" applyFont="1" applyFill="1" applyBorder="1" applyAlignment="1">
      <alignment horizontal="right" vertical="top" wrapText="1"/>
    </xf>
    <xf numFmtId="0" fontId="3" fillId="43" borderId="16" xfId="0" applyFont="1" applyFill="1" applyBorder="1" applyAlignment="1">
      <alignment horizontal="center" vertical="top" wrapText="1"/>
    </xf>
    <xf numFmtId="0" fontId="3" fillId="43" borderId="17" xfId="0" applyFont="1" applyFill="1" applyBorder="1" applyAlignment="1">
      <alignment horizontal="center" vertical="top" wrapText="1"/>
    </xf>
    <xf numFmtId="0" fontId="2" fillId="43" borderId="17" xfId="0" applyFont="1" applyFill="1" applyBorder="1" applyAlignment="1">
      <alignment horizontal="left" vertical="top" wrapText="1"/>
    </xf>
    <xf numFmtId="3" fontId="2" fillId="43" borderId="17" xfId="0" applyNumberFormat="1" applyFont="1" applyFill="1" applyBorder="1" applyAlignment="1">
      <alignment horizontal="right" vertical="top" wrapText="1"/>
    </xf>
    <xf numFmtId="164" fontId="2" fillId="43" borderId="18" xfId="0" applyNumberFormat="1" applyFont="1" applyFill="1" applyBorder="1" applyAlignment="1">
      <alignment horizontal="right" vertical="top" wrapText="1"/>
    </xf>
    <xf numFmtId="0" fontId="3" fillId="43" borderId="19" xfId="0" applyFont="1" applyFill="1" applyBorder="1" applyAlignment="1">
      <alignment horizontal="center" vertical="top" wrapText="1"/>
    </xf>
    <xf numFmtId="0" fontId="3" fillId="43" borderId="19" xfId="0" applyFont="1" applyFill="1" applyBorder="1" applyAlignment="1">
      <alignment horizontal="left" vertical="top" wrapText="1"/>
    </xf>
    <xf numFmtId="3" fontId="3" fillId="43" borderId="19" xfId="0" applyNumberFormat="1" applyFont="1" applyFill="1" applyBorder="1" applyAlignment="1">
      <alignment horizontal="right" vertical="top" wrapText="1"/>
    </xf>
    <xf numFmtId="0" fontId="0" fillId="43" borderId="19" xfId="0" applyFill="1" applyBorder="1" applyAlignment="1" applyProtection="1">
      <alignment wrapText="1"/>
      <protection locked="0"/>
    </xf>
    <xf numFmtId="164" fontId="3" fillId="43" borderId="19" xfId="0" applyNumberFormat="1" applyFont="1" applyFill="1" applyBorder="1" applyAlignment="1">
      <alignment horizontal="right" vertical="top" wrapText="1"/>
    </xf>
    <xf numFmtId="0" fontId="2" fillId="22" borderId="22" xfId="0" applyFont="1" applyFill="1" applyBorder="1" applyAlignment="1">
      <alignment horizontal="center" vertical="center" wrapText="1"/>
    </xf>
    <xf numFmtId="0" fontId="2" fillId="23" borderId="22" xfId="0" applyFont="1" applyFill="1" applyBorder="1" applyAlignment="1">
      <alignment horizontal="center" vertical="center" wrapText="1"/>
    </xf>
    <xf numFmtId="0" fontId="2" fillId="23" borderId="23" xfId="0" applyFont="1" applyFill="1" applyBorder="1" applyAlignment="1">
      <alignment horizontal="center" vertical="center" wrapText="1"/>
    </xf>
    <xf numFmtId="0" fontId="2" fillId="41" borderId="28" xfId="0" applyFont="1" applyFill="1" applyBorder="1" applyAlignment="1">
      <alignment horizontal="center" vertical="top" wrapText="1"/>
    </xf>
    <xf numFmtId="0" fontId="2" fillId="42" borderId="28" xfId="0" applyFont="1" applyFill="1" applyBorder="1" applyAlignment="1">
      <alignment horizontal="center" vertical="top" wrapText="1"/>
    </xf>
    <xf numFmtId="0" fontId="6" fillId="41" borderId="28" xfId="0" applyFont="1" applyFill="1" applyBorder="1" applyAlignment="1">
      <alignment horizontal="center" vertical="top" wrapText="1"/>
    </xf>
    <xf numFmtId="0" fontId="3" fillId="43" borderId="15" xfId="0" applyFont="1" applyFill="1" applyBorder="1" applyAlignment="1">
      <alignment horizontal="center" vertical="top" wrapText="1"/>
    </xf>
    <xf numFmtId="0" fontId="3" fillId="43" borderId="15" xfId="0" applyFont="1" applyFill="1" applyBorder="1" applyAlignment="1">
      <alignment horizontal="left" vertical="top" wrapText="1"/>
    </xf>
    <xf numFmtId="3" fontId="3" fillId="43" borderId="15" xfId="0" applyNumberFormat="1" applyFont="1" applyFill="1" applyBorder="1" applyAlignment="1">
      <alignment horizontal="right" vertical="top" wrapText="1"/>
    </xf>
    <xf numFmtId="0" fontId="0" fillId="43" borderId="15" xfId="0" applyFill="1" applyBorder="1" applyAlignment="1" applyProtection="1">
      <alignment wrapText="1"/>
      <protection locked="0"/>
    </xf>
    <xf numFmtId="164" fontId="3" fillId="43" borderId="15" xfId="0" applyNumberFormat="1" applyFont="1" applyFill="1" applyBorder="1" applyAlignment="1">
      <alignment horizontal="right" vertical="top" wrapText="1"/>
    </xf>
    <xf numFmtId="0" fontId="3" fillId="29" borderId="19" xfId="0" applyFont="1" applyFill="1" applyBorder="1" applyAlignment="1">
      <alignment horizontal="center" vertical="top" wrapText="1"/>
    </xf>
    <xf numFmtId="0" fontId="3" fillId="30" borderId="19" xfId="0" applyFont="1" applyFill="1" applyBorder="1" applyAlignment="1">
      <alignment horizontal="left" vertical="top" wrapText="1"/>
    </xf>
    <xf numFmtId="3" fontId="3" fillId="31" borderId="19" xfId="0" applyNumberFormat="1" applyFont="1" applyFill="1" applyBorder="1" applyAlignment="1">
      <alignment horizontal="right" vertical="top" wrapText="1"/>
    </xf>
    <xf numFmtId="164" fontId="3" fillId="33" borderId="19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0" fillId="32" borderId="15" xfId="0" applyFill="1" applyBorder="1" applyAlignment="1" applyProtection="1">
      <alignment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8" borderId="28" xfId="0" applyFont="1" applyFill="1" applyBorder="1" applyAlignment="1" applyProtection="1">
      <alignment horizontal="center" vertical="top" wrapText="1"/>
      <protection locked="0"/>
    </xf>
    <xf numFmtId="0" fontId="2" fillId="27" borderId="25" xfId="0" applyFont="1" applyFill="1" applyBorder="1" applyAlignment="1">
      <alignment horizontal="center" vertical="top" wrapText="1"/>
    </xf>
    <xf numFmtId="0" fontId="2" fillId="28" borderId="29" xfId="0" applyFont="1" applyFill="1" applyBorder="1" applyAlignment="1" applyProtection="1">
      <alignment horizontal="center" vertical="top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20" xfId="0" applyFont="1" applyFill="1" applyBorder="1" applyAlignment="1">
      <alignment horizontal="center" vertical="center" wrapText="1"/>
    </xf>
    <xf numFmtId="0" fontId="2" fillId="24" borderId="24" xfId="0" applyFont="1" applyFill="1" applyBorder="1" applyAlignment="1" applyProtection="1">
      <alignment horizontal="center" vertical="center" wrapText="1"/>
      <protection locked="0"/>
    </xf>
    <xf numFmtId="0" fontId="2" fillId="24" borderId="26" xfId="0" applyFont="1" applyFill="1" applyBorder="1" applyAlignment="1" applyProtection="1">
      <alignment horizontal="center" vertical="center" wrapText="1"/>
      <protection locked="0"/>
    </xf>
    <xf numFmtId="0" fontId="2" fillId="21" borderId="21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2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0" fillId="32" borderId="14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8"/>
  <sheetViews>
    <sheetView zoomScaleNormal="100" workbookViewId="0">
      <selection activeCell="D9" sqref="D9:D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1"/>
      <c r="K1" s="1"/>
      <c r="L1" s="1"/>
    </row>
    <row r="2" spans="1:12" ht="17.100000000000001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1"/>
      <c r="K2" s="1"/>
      <c r="L2" s="1"/>
    </row>
    <row r="3" spans="1:12" ht="15" customHeight="1" x14ac:dyDescent="0.25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7" t="s">
        <v>4</v>
      </c>
      <c r="B5" s="88"/>
      <c r="C5" s="89" t="s">
        <v>5</v>
      </c>
      <c r="D5" s="90"/>
      <c r="E5" s="90"/>
      <c r="F5" s="9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9" t="s">
        <v>8</v>
      </c>
      <c r="B6" s="70"/>
      <c r="C6" s="71" t="s">
        <v>9</v>
      </c>
      <c r="D6" s="72"/>
      <c r="E6" s="72"/>
      <c r="F6" s="7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3" t="s">
        <v>12</v>
      </c>
      <c r="B7" s="74"/>
      <c r="C7" s="75" t="s">
        <v>9</v>
      </c>
      <c r="D7" s="76"/>
      <c r="E7" s="76"/>
      <c r="F7" s="7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77" t="s">
        <v>16</v>
      </c>
      <c r="B9" s="80" t="s">
        <v>17</v>
      </c>
      <c r="C9" s="80" t="s">
        <v>18</v>
      </c>
      <c r="D9" s="80" t="s">
        <v>19</v>
      </c>
      <c r="E9" s="44" t="s">
        <v>20</v>
      </c>
      <c r="F9" s="45" t="s">
        <v>21</v>
      </c>
      <c r="G9" s="45" t="s">
        <v>22</v>
      </c>
      <c r="H9" s="45" t="s">
        <v>23</v>
      </c>
      <c r="I9" s="45" t="s">
        <v>24</v>
      </c>
      <c r="J9" s="45" t="s">
        <v>25</v>
      </c>
      <c r="K9" s="46" t="s">
        <v>26</v>
      </c>
      <c r="L9" s="1"/>
    </row>
    <row r="10" spans="1:12" ht="66" customHeight="1" x14ac:dyDescent="0.25">
      <c r="A10" s="78"/>
      <c r="B10" s="81"/>
      <c r="C10" s="81"/>
      <c r="D10" s="81"/>
      <c r="E10" s="4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61" t="s">
        <v>106</v>
      </c>
      <c r="K10" s="63" t="s">
        <v>31</v>
      </c>
      <c r="L10" s="1"/>
    </row>
    <row r="11" spans="1:12" ht="15" customHeight="1" x14ac:dyDescent="0.25">
      <c r="A11" s="79"/>
      <c r="B11" s="82"/>
      <c r="C11" s="82"/>
      <c r="D11" s="82"/>
      <c r="E11" s="47" t="s">
        <v>96</v>
      </c>
      <c r="F11" s="48" t="s">
        <v>96</v>
      </c>
      <c r="G11" s="48" t="s">
        <v>96</v>
      </c>
      <c r="H11" s="48" t="s">
        <v>97</v>
      </c>
      <c r="I11" s="48" t="s">
        <v>97</v>
      </c>
      <c r="J11" s="62"/>
      <c r="K11" s="64"/>
      <c r="L11" s="1"/>
    </row>
    <row r="12" spans="1:12" s="15" customFormat="1" ht="15" customHeight="1" x14ac:dyDescent="0.25">
      <c r="A12" s="34" t="s">
        <v>32</v>
      </c>
      <c r="B12" s="35" t="s">
        <v>32</v>
      </c>
      <c r="C12" s="35" t="s">
        <v>32</v>
      </c>
      <c r="D12" s="36" t="s">
        <v>33</v>
      </c>
      <c r="E12" s="37">
        <f>+E13+E18+E21+E23+E25+E27</f>
        <v>488881554</v>
      </c>
      <c r="F12" s="37">
        <f t="shared" ref="F12:J12" si="0">+F13+F18+F21+F23+F25+F27</f>
        <v>482656667</v>
      </c>
      <c r="G12" s="37">
        <f t="shared" si="0"/>
        <v>343431646</v>
      </c>
      <c r="H12" s="37">
        <f t="shared" si="0"/>
        <v>504494202</v>
      </c>
      <c r="I12" s="37">
        <f t="shared" si="0"/>
        <v>511271918</v>
      </c>
      <c r="J12" s="37">
        <f t="shared" si="0"/>
        <v>6777716</v>
      </c>
      <c r="K12" s="38">
        <f>(J12/H12)</f>
        <v>1.3434675707135283E-2</v>
      </c>
      <c r="L12" s="14"/>
    </row>
    <row r="13" spans="1:12" s="15" customFormat="1" ht="15" customHeight="1" x14ac:dyDescent="0.25">
      <c r="A13" s="21" t="s">
        <v>11</v>
      </c>
      <c r="B13" s="21" t="s">
        <v>32</v>
      </c>
      <c r="C13" s="21" t="s">
        <v>32</v>
      </c>
      <c r="D13" s="22" t="s">
        <v>34</v>
      </c>
      <c r="E13" s="23">
        <v>1613972</v>
      </c>
      <c r="F13" s="23">
        <v>8365733</v>
      </c>
      <c r="G13" s="23">
        <v>8353494</v>
      </c>
      <c r="H13" s="23">
        <v>1629819</v>
      </c>
      <c r="I13" s="23">
        <v>1629819</v>
      </c>
      <c r="J13" s="24"/>
      <c r="K13" s="25" t="s">
        <v>32</v>
      </c>
      <c r="L13" s="14"/>
    </row>
    <row r="14" spans="1:12" s="15" customFormat="1" ht="15" customHeight="1" x14ac:dyDescent="0.25">
      <c r="A14" s="16" t="s">
        <v>32</v>
      </c>
      <c r="B14" s="16" t="s">
        <v>35</v>
      </c>
      <c r="C14" s="16" t="s">
        <v>32</v>
      </c>
      <c r="D14" s="17" t="s">
        <v>36</v>
      </c>
      <c r="E14" s="18">
        <v>1613972</v>
      </c>
      <c r="F14" s="18">
        <v>8365733</v>
      </c>
      <c r="G14" s="18">
        <v>8353494</v>
      </c>
      <c r="H14" s="18">
        <v>1629819</v>
      </c>
      <c r="I14" s="18">
        <v>1629819</v>
      </c>
      <c r="J14" s="19"/>
      <c r="K14" s="20" t="s">
        <v>32</v>
      </c>
      <c r="L14" s="14"/>
    </row>
    <row r="15" spans="1:12" s="15" customFormat="1" ht="15" customHeight="1" x14ac:dyDescent="0.25">
      <c r="A15" s="16" t="s">
        <v>32</v>
      </c>
      <c r="B15" s="16" t="s">
        <v>32</v>
      </c>
      <c r="C15" s="16" t="s">
        <v>37</v>
      </c>
      <c r="D15" s="17" t="s">
        <v>38</v>
      </c>
      <c r="E15" s="18">
        <v>0</v>
      </c>
      <c r="F15" s="18">
        <v>6370567</v>
      </c>
      <c r="G15" s="18">
        <v>6370567</v>
      </c>
      <c r="H15" s="18">
        <v>0</v>
      </c>
      <c r="I15" s="18">
        <v>0</v>
      </c>
      <c r="J15" s="19"/>
      <c r="K15" s="20" t="s">
        <v>32</v>
      </c>
      <c r="L15" s="14"/>
    </row>
    <row r="16" spans="1:12" s="15" customFormat="1" ht="15" customHeight="1" x14ac:dyDescent="0.25">
      <c r="A16" s="16" t="s">
        <v>32</v>
      </c>
      <c r="B16" s="16" t="s">
        <v>32</v>
      </c>
      <c r="C16" s="16" t="s">
        <v>39</v>
      </c>
      <c r="D16" s="17" t="s">
        <v>40</v>
      </c>
      <c r="E16" s="18">
        <v>0</v>
      </c>
      <c r="F16" s="18">
        <v>408006</v>
      </c>
      <c r="G16" s="18">
        <v>395767</v>
      </c>
      <c r="H16" s="18">
        <v>0</v>
      </c>
      <c r="I16" s="18">
        <v>0</v>
      </c>
      <c r="J16" s="19"/>
      <c r="K16" s="20" t="s">
        <v>32</v>
      </c>
      <c r="L16" s="14"/>
    </row>
    <row r="17" spans="1:12" s="15" customFormat="1" ht="15" customHeight="1" x14ac:dyDescent="0.25">
      <c r="A17" s="16" t="s">
        <v>32</v>
      </c>
      <c r="B17" s="16" t="s">
        <v>32</v>
      </c>
      <c r="C17" s="16" t="s">
        <v>41</v>
      </c>
      <c r="D17" s="17" t="s">
        <v>42</v>
      </c>
      <c r="E17" s="18">
        <v>1613972</v>
      </c>
      <c r="F17" s="18">
        <v>1587160</v>
      </c>
      <c r="G17" s="18">
        <v>1587160</v>
      </c>
      <c r="H17" s="18">
        <v>1629819</v>
      </c>
      <c r="I17" s="18">
        <v>1629819</v>
      </c>
      <c r="J17" s="19"/>
      <c r="K17" s="20" t="s">
        <v>32</v>
      </c>
      <c r="L17" s="14"/>
    </row>
    <row r="18" spans="1:12" s="15" customFormat="1" ht="15" customHeight="1" x14ac:dyDescent="0.25">
      <c r="A18" s="16" t="s">
        <v>43</v>
      </c>
      <c r="B18" s="16" t="s">
        <v>32</v>
      </c>
      <c r="C18" s="16" t="s">
        <v>32</v>
      </c>
      <c r="D18" s="17" t="s">
        <v>44</v>
      </c>
      <c r="E18" s="18">
        <v>5751141</v>
      </c>
      <c r="F18" s="18">
        <f>+F19+F20</f>
        <v>5618349</v>
      </c>
      <c r="G18" s="18">
        <f t="shared" ref="G18:H18" si="1">+G19+G20</f>
        <v>6256014</v>
      </c>
      <c r="H18" s="18">
        <f t="shared" si="1"/>
        <v>5751141</v>
      </c>
      <c r="I18" s="18">
        <v>5751141</v>
      </c>
      <c r="J18" s="19"/>
      <c r="K18" s="20" t="s">
        <v>32</v>
      </c>
      <c r="L18" s="14"/>
    </row>
    <row r="19" spans="1:12" s="15" customFormat="1" ht="15" customHeight="1" x14ac:dyDescent="0.25">
      <c r="A19" s="16" t="s">
        <v>32</v>
      </c>
      <c r="B19" s="16" t="s">
        <v>14</v>
      </c>
      <c r="C19" s="16" t="s">
        <v>32</v>
      </c>
      <c r="D19" s="17" t="s">
        <v>45</v>
      </c>
      <c r="E19" s="18">
        <v>10</v>
      </c>
      <c r="F19" s="18">
        <v>10</v>
      </c>
      <c r="G19" s="18">
        <v>16101</v>
      </c>
      <c r="H19" s="18">
        <v>10</v>
      </c>
      <c r="I19" s="18">
        <v>10</v>
      </c>
      <c r="J19" s="19"/>
      <c r="K19" s="20" t="s">
        <v>32</v>
      </c>
      <c r="L19" s="14"/>
    </row>
    <row r="20" spans="1:12" s="15" customFormat="1" ht="15" customHeight="1" x14ac:dyDescent="0.25">
      <c r="A20" s="16" t="s">
        <v>32</v>
      </c>
      <c r="B20" s="16" t="s">
        <v>46</v>
      </c>
      <c r="C20" s="16" t="s">
        <v>32</v>
      </c>
      <c r="D20" s="17" t="s">
        <v>47</v>
      </c>
      <c r="E20" s="18">
        <v>5751131</v>
      </c>
      <c r="F20" s="18">
        <f>5618340-1</f>
        <v>5618339</v>
      </c>
      <c r="G20" s="18">
        <v>6239913</v>
      </c>
      <c r="H20" s="18">
        <f>5751131</f>
        <v>5751131</v>
      </c>
      <c r="I20" s="18">
        <v>5751131</v>
      </c>
      <c r="J20" s="19"/>
      <c r="K20" s="20" t="s">
        <v>32</v>
      </c>
      <c r="L20" s="14"/>
    </row>
    <row r="21" spans="1:12" s="15" customFormat="1" ht="15" customHeight="1" x14ac:dyDescent="0.25">
      <c r="A21" s="16" t="s">
        <v>48</v>
      </c>
      <c r="B21" s="16" t="s">
        <v>32</v>
      </c>
      <c r="C21" s="16" t="s">
        <v>32</v>
      </c>
      <c r="D21" s="17" t="s">
        <v>49</v>
      </c>
      <c r="E21" s="18">
        <v>479819593</v>
      </c>
      <c r="F21" s="18">
        <v>466474481</v>
      </c>
      <c r="G21" s="18">
        <v>328045126</v>
      </c>
      <c r="H21" s="18">
        <v>495389345</v>
      </c>
      <c r="I21" s="18">
        <v>502500024</v>
      </c>
      <c r="J21" s="18">
        <f>I21-H21</f>
        <v>7110679</v>
      </c>
      <c r="K21" s="20">
        <f>(J21/H21)</f>
        <v>1.4353718084106149E-2</v>
      </c>
      <c r="L21" s="14"/>
    </row>
    <row r="22" spans="1:12" s="15" customFormat="1" ht="15" customHeight="1" x14ac:dyDescent="0.25">
      <c r="A22" s="16" t="s">
        <v>32</v>
      </c>
      <c r="B22" s="16" t="s">
        <v>14</v>
      </c>
      <c r="C22" s="16" t="s">
        <v>32</v>
      </c>
      <c r="D22" s="17" t="s">
        <v>50</v>
      </c>
      <c r="E22" s="18">
        <v>479819593</v>
      </c>
      <c r="F22" s="18">
        <v>466474481</v>
      </c>
      <c r="G22" s="18">
        <v>328045126</v>
      </c>
      <c r="H22" s="18">
        <v>495389345</v>
      </c>
      <c r="I22" s="18">
        <v>502500024</v>
      </c>
      <c r="J22" s="18">
        <f>I22-H22</f>
        <v>7110679</v>
      </c>
      <c r="K22" s="20">
        <f>(J22/H22)</f>
        <v>1.4353718084106149E-2</v>
      </c>
      <c r="L22" s="14"/>
    </row>
    <row r="23" spans="1:12" s="15" customFormat="1" ht="15" customHeight="1" x14ac:dyDescent="0.25">
      <c r="A23" s="16" t="s">
        <v>7</v>
      </c>
      <c r="B23" s="16" t="s">
        <v>32</v>
      </c>
      <c r="C23" s="16" t="s">
        <v>32</v>
      </c>
      <c r="D23" s="17" t="s">
        <v>51</v>
      </c>
      <c r="E23" s="18">
        <v>0</v>
      </c>
      <c r="F23" s="18">
        <v>-403379</v>
      </c>
      <c r="G23" s="18">
        <v>19739</v>
      </c>
      <c r="H23" s="18">
        <v>0</v>
      </c>
      <c r="I23" s="18">
        <v>0</v>
      </c>
      <c r="J23" s="19"/>
      <c r="K23" s="20" t="s">
        <v>32</v>
      </c>
      <c r="L23" s="14"/>
    </row>
    <row r="24" spans="1:12" s="15" customFormat="1" ht="15" customHeight="1" x14ac:dyDescent="0.25">
      <c r="A24" s="16"/>
      <c r="B24" s="16" t="s">
        <v>100</v>
      </c>
      <c r="C24" s="16" t="s">
        <v>32</v>
      </c>
      <c r="D24" s="17" t="s">
        <v>101</v>
      </c>
      <c r="E24" s="18">
        <f>+E23</f>
        <v>0</v>
      </c>
      <c r="F24" s="18">
        <f>+F23</f>
        <v>-403379</v>
      </c>
      <c r="G24" s="18">
        <f t="shared" ref="G24:I24" si="2">+G23</f>
        <v>19739</v>
      </c>
      <c r="H24" s="18">
        <f t="shared" si="2"/>
        <v>0</v>
      </c>
      <c r="I24" s="18">
        <f t="shared" si="2"/>
        <v>0</v>
      </c>
      <c r="J24" s="19"/>
      <c r="K24" s="20"/>
      <c r="L24" s="14"/>
    </row>
    <row r="25" spans="1:12" s="15" customFormat="1" ht="15" customHeight="1" x14ac:dyDescent="0.25">
      <c r="A25" s="16" t="s">
        <v>52</v>
      </c>
      <c r="B25" s="16" t="s">
        <v>32</v>
      </c>
      <c r="C25" s="16" t="s">
        <v>32</v>
      </c>
      <c r="D25" s="17" t="s">
        <v>53</v>
      </c>
      <c r="E25" s="18">
        <v>1688514</v>
      </c>
      <c r="F25" s="18">
        <v>1667372</v>
      </c>
      <c r="G25" s="18">
        <v>757273</v>
      </c>
      <c r="H25" s="18">
        <f>+H26</f>
        <v>1715563</v>
      </c>
      <c r="I25" s="18">
        <v>1382600</v>
      </c>
      <c r="J25" s="18">
        <f>I25-H25</f>
        <v>-332963</v>
      </c>
      <c r="K25" s="20">
        <f>(J25/H25)</f>
        <v>-0.19408380805601427</v>
      </c>
      <c r="L25" s="14"/>
    </row>
    <row r="26" spans="1:12" s="15" customFormat="1" ht="15" customHeight="1" x14ac:dyDescent="0.25">
      <c r="A26" s="16" t="s">
        <v>32</v>
      </c>
      <c r="B26" s="16" t="s">
        <v>54</v>
      </c>
      <c r="C26" s="16" t="s">
        <v>32</v>
      </c>
      <c r="D26" s="17" t="s">
        <v>55</v>
      </c>
      <c r="E26" s="18">
        <v>1688514</v>
      </c>
      <c r="F26" s="18">
        <v>1667372</v>
      </c>
      <c r="G26" s="18">
        <v>757273</v>
      </c>
      <c r="H26" s="18">
        <f>1715564-1</f>
        <v>1715563</v>
      </c>
      <c r="I26" s="18">
        <v>1382600</v>
      </c>
      <c r="J26" s="18">
        <f>I26-H26</f>
        <v>-332963</v>
      </c>
      <c r="K26" s="20">
        <f>(J26/H26)</f>
        <v>-0.19408380805601427</v>
      </c>
      <c r="L26" s="14"/>
    </row>
    <row r="27" spans="1:12" s="15" customFormat="1" ht="15" customHeight="1" x14ac:dyDescent="0.25">
      <c r="A27" s="50" t="s">
        <v>56</v>
      </c>
      <c r="B27" s="50" t="s">
        <v>32</v>
      </c>
      <c r="C27" s="50" t="s">
        <v>32</v>
      </c>
      <c r="D27" s="51" t="s">
        <v>57</v>
      </c>
      <c r="E27" s="52">
        <v>8334</v>
      </c>
      <c r="F27" s="52">
        <v>934111</v>
      </c>
      <c r="G27" s="52">
        <v>0</v>
      </c>
      <c r="H27" s="52">
        <v>8334</v>
      </c>
      <c r="I27" s="52">
        <v>8334</v>
      </c>
      <c r="J27" s="53"/>
      <c r="K27" s="54" t="s">
        <v>32</v>
      </c>
      <c r="L27" s="14"/>
    </row>
    <row r="28" spans="1:12" s="15" customFormat="1" ht="15" customHeight="1" x14ac:dyDescent="0.25">
      <c r="A28" s="34" t="s">
        <v>32</v>
      </c>
      <c r="B28" s="35" t="s">
        <v>32</v>
      </c>
      <c r="C28" s="35" t="s">
        <v>32</v>
      </c>
      <c r="D28" s="36" t="s">
        <v>58</v>
      </c>
      <c r="E28" s="37">
        <f>+E29+E30+E31+E33+E41+E43+E49+E51</f>
        <v>488881554</v>
      </c>
      <c r="F28" s="37">
        <v>482656667</v>
      </c>
      <c r="G28" s="37">
        <v>340528244</v>
      </c>
      <c r="H28" s="37">
        <v>504494202</v>
      </c>
      <c r="I28" s="37">
        <v>511271918</v>
      </c>
      <c r="J28" s="37">
        <f>I28-H28</f>
        <v>6777716</v>
      </c>
      <c r="K28" s="38">
        <f>(J28/H28)</f>
        <v>1.3434675707135283E-2</v>
      </c>
      <c r="L28" s="14"/>
    </row>
    <row r="29" spans="1:12" s="15" customFormat="1" ht="15" customHeight="1" x14ac:dyDescent="0.25">
      <c r="A29" s="21" t="s">
        <v>59</v>
      </c>
      <c r="B29" s="21" t="s">
        <v>32</v>
      </c>
      <c r="C29" s="21" t="s">
        <v>32</v>
      </c>
      <c r="D29" s="22" t="s">
        <v>60</v>
      </c>
      <c r="E29" s="23">
        <v>403184347</v>
      </c>
      <c r="F29" s="23">
        <v>384599834</v>
      </c>
      <c r="G29" s="23">
        <v>269912068</v>
      </c>
      <c r="H29" s="23">
        <v>416829591</v>
      </c>
      <c r="I29" s="23">
        <v>419300238</v>
      </c>
      <c r="J29" s="23">
        <f>I29-H29</f>
        <v>2470647</v>
      </c>
      <c r="K29" s="25">
        <f>(J29/H29)</f>
        <v>5.9272351419983518E-3</v>
      </c>
      <c r="L29" s="14"/>
    </row>
    <row r="30" spans="1:12" ht="15" customHeight="1" x14ac:dyDescent="0.25">
      <c r="A30" s="6" t="s">
        <v>61</v>
      </c>
      <c r="B30" s="6" t="s">
        <v>32</v>
      </c>
      <c r="C30" s="6" t="s">
        <v>32</v>
      </c>
      <c r="D30" s="7" t="s">
        <v>62</v>
      </c>
      <c r="E30" s="8">
        <v>78173623</v>
      </c>
      <c r="F30" s="8">
        <v>71522997</v>
      </c>
      <c r="G30" s="8">
        <v>45438931</v>
      </c>
      <c r="H30" s="8">
        <v>79943343</v>
      </c>
      <c r="I30" s="8">
        <v>85810308</v>
      </c>
      <c r="J30" s="8">
        <f>I30-H30</f>
        <v>5866965</v>
      </c>
      <c r="K30" s="10">
        <f>(J30/H30)</f>
        <v>7.3389037533744372E-2</v>
      </c>
      <c r="L30" s="1"/>
    </row>
    <row r="31" spans="1:12" ht="15" customHeight="1" x14ac:dyDescent="0.25">
      <c r="A31" s="6" t="s">
        <v>63</v>
      </c>
      <c r="B31" s="6" t="s">
        <v>32</v>
      </c>
      <c r="C31" s="6" t="s">
        <v>32</v>
      </c>
      <c r="D31" s="7" t="s">
        <v>64</v>
      </c>
      <c r="E31" s="8">
        <v>10</v>
      </c>
      <c r="F31" s="8">
        <v>10</v>
      </c>
      <c r="G31" s="8">
        <v>53064</v>
      </c>
      <c r="H31" s="8">
        <v>10</v>
      </c>
      <c r="I31" s="8">
        <v>10</v>
      </c>
      <c r="J31" s="9"/>
      <c r="K31" s="10" t="s">
        <v>32</v>
      </c>
      <c r="L31" s="1"/>
    </row>
    <row r="32" spans="1:12" ht="15" customHeight="1" x14ac:dyDescent="0.25">
      <c r="A32" s="6" t="s">
        <v>32</v>
      </c>
      <c r="B32" s="6" t="s">
        <v>14</v>
      </c>
      <c r="C32" s="6" t="s">
        <v>32</v>
      </c>
      <c r="D32" s="7" t="s">
        <v>65</v>
      </c>
      <c r="E32" s="8">
        <v>10</v>
      </c>
      <c r="F32" s="8">
        <v>10</v>
      </c>
      <c r="G32" s="8">
        <v>53064</v>
      </c>
      <c r="H32" s="8">
        <v>10</v>
      </c>
      <c r="I32" s="8">
        <v>10</v>
      </c>
      <c r="J32" s="9"/>
      <c r="K32" s="10" t="s">
        <v>32</v>
      </c>
      <c r="L32" s="1"/>
    </row>
    <row r="33" spans="1:12" ht="15" customHeight="1" x14ac:dyDescent="0.25">
      <c r="A33" s="6" t="s">
        <v>66</v>
      </c>
      <c r="B33" s="6" t="s">
        <v>32</v>
      </c>
      <c r="C33" s="6" t="s">
        <v>32</v>
      </c>
      <c r="D33" s="7" t="s">
        <v>34</v>
      </c>
      <c r="E33" s="8">
        <v>4883595</v>
      </c>
      <c r="F33" s="8">
        <v>17881886</v>
      </c>
      <c r="G33" s="8">
        <v>17881886</v>
      </c>
      <c r="H33" s="8">
        <v>5054230</v>
      </c>
      <c r="I33" s="8">
        <v>3797898</v>
      </c>
      <c r="J33" s="8">
        <f>I33-H33</f>
        <v>-1256332</v>
      </c>
      <c r="K33" s="10">
        <f>(J33/H33)</f>
        <v>-0.24857040538321368</v>
      </c>
      <c r="L33" s="1"/>
    </row>
    <row r="34" spans="1:12" ht="15" customHeight="1" x14ac:dyDescent="0.25">
      <c r="A34" s="6" t="s">
        <v>32</v>
      </c>
      <c r="B34" s="6" t="s">
        <v>35</v>
      </c>
      <c r="C34" s="6" t="s">
        <v>32</v>
      </c>
      <c r="D34" s="7" t="s">
        <v>67</v>
      </c>
      <c r="E34" s="8">
        <v>0</v>
      </c>
      <c r="F34" s="8">
        <v>64696</v>
      </c>
      <c r="G34" s="8">
        <v>64696</v>
      </c>
      <c r="H34" s="8">
        <v>0</v>
      </c>
      <c r="I34" s="8">
        <v>0</v>
      </c>
      <c r="J34" s="9"/>
      <c r="K34" s="10" t="s">
        <v>32</v>
      </c>
      <c r="L34" s="1"/>
    </row>
    <row r="35" spans="1:12" ht="15" customHeight="1" x14ac:dyDescent="0.25">
      <c r="A35" s="6"/>
      <c r="B35" s="6"/>
      <c r="C35" s="6" t="s">
        <v>102</v>
      </c>
      <c r="D35" s="7" t="s">
        <v>103</v>
      </c>
      <c r="E35" s="8">
        <v>0</v>
      </c>
      <c r="F35" s="8">
        <v>20898</v>
      </c>
      <c r="G35" s="8">
        <v>20898</v>
      </c>
      <c r="H35" s="8">
        <v>0</v>
      </c>
      <c r="I35" s="8">
        <v>0</v>
      </c>
      <c r="J35" s="9"/>
      <c r="K35" s="10"/>
      <c r="L35" s="1"/>
    </row>
    <row r="36" spans="1:12" ht="15" customHeight="1" x14ac:dyDescent="0.25">
      <c r="A36" s="6"/>
      <c r="B36" s="6"/>
      <c r="C36" s="6" t="s">
        <v>104</v>
      </c>
      <c r="D36" s="7" t="s">
        <v>105</v>
      </c>
      <c r="E36" s="8">
        <v>0</v>
      </c>
      <c r="F36" s="8">
        <v>43798</v>
      </c>
      <c r="G36" s="8">
        <v>43798</v>
      </c>
      <c r="H36" s="8">
        <v>0</v>
      </c>
      <c r="I36" s="8">
        <v>0</v>
      </c>
      <c r="J36" s="9"/>
      <c r="K36" s="10"/>
      <c r="L36" s="1"/>
    </row>
    <row r="37" spans="1:12" ht="15" customHeight="1" x14ac:dyDescent="0.25">
      <c r="A37" s="55" t="s">
        <v>32</v>
      </c>
      <c r="B37" s="55" t="s">
        <v>68</v>
      </c>
      <c r="C37" s="55" t="s">
        <v>32</v>
      </c>
      <c r="D37" s="56" t="s">
        <v>69</v>
      </c>
      <c r="E37" s="57">
        <v>4883595</v>
      </c>
      <c r="F37" s="57">
        <v>17817190</v>
      </c>
      <c r="G37" s="57">
        <v>17817190</v>
      </c>
      <c r="H37" s="57">
        <v>5054230</v>
      </c>
      <c r="I37" s="57">
        <v>3797898</v>
      </c>
      <c r="J37" s="57">
        <f>I37-H37</f>
        <v>-1256332</v>
      </c>
      <c r="K37" s="58">
        <f>(J37/H37)</f>
        <v>-0.24857040538321368</v>
      </c>
      <c r="L37" s="1"/>
    </row>
    <row r="38" spans="1:12" ht="15" customHeight="1" x14ac:dyDescent="0.25">
      <c r="A38" s="26" t="s">
        <v>32</v>
      </c>
      <c r="B38" s="26" t="s">
        <v>32</v>
      </c>
      <c r="C38" s="26" t="s">
        <v>70</v>
      </c>
      <c r="D38" s="27" t="s">
        <v>71</v>
      </c>
      <c r="E38" s="28">
        <v>2103129</v>
      </c>
      <c r="F38" s="28">
        <v>2103129</v>
      </c>
      <c r="G38" s="28">
        <v>2103129</v>
      </c>
      <c r="H38" s="28">
        <v>2176739</v>
      </c>
      <c r="I38" s="28">
        <v>920407</v>
      </c>
      <c r="J38" s="28">
        <f>I38-H38</f>
        <v>-1256332</v>
      </c>
      <c r="K38" s="29">
        <f>(J38/H38)</f>
        <v>-0.5771624434532574</v>
      </c>
      <c r="L38" s="1"/>
    </row>
    <row r="39" spans="1:12" ht="15" customHeight="1" x14ac:dyDescent="0.25">
      <c r="A39" s="6" t="s">
        <v>32</v>
      </c>
      <c r="B39" s="6" t="s">
        <v>32</v>
      </c>
      <c r="C39" s="6" t="s">
        <v>72</v>
      </c>
      <c r="D39" s="7" t="s">
        <v>73</v>
      </c>
      <c r="E39" s="8">
        <v>2772132</v>
      </c>
      <c r="F39" s="8">
        <v>2772132</v>
      </c>
      <c r="G39" s="8">
        <v>2772132</v>
      </c>
      <c r="H39" s="8">
        <v>2869157</v>
      </c>
      <c r="I39" s="8">
        <v>2869157</v>
      </c>
      <c r="J39" s="9"/>
      <c r="K39" s="10" t="s">
        <v>32</v>
      </c>
      <c r="L39" s="1"/>
    </row>
    <row r="40" spans="1:12" ht="15" customHeight="1" x14ac:dyDescent="0.25">
      <c r="A40" s="30" t="s">
        <v>32</v>
      </c>
      <c r="B40" s="30" t="s">
        <v>32</v>
      </c>
      <c r="C40" s="30" t="s">
        <v>74</v>
      </c>
      <c r="D40" s="31" t="s">
        <v>75</v>
      </c>
      <c r="E40" s="32">
        <v>8334</v>
      </c>
      <c r="F40" s="32">
        <v>12941929</v>
      </c>
      <c r="G40" s="32">
        <v>12941929</v>
      </c>
      <c r="H40" s="32">
        <v>8334</v>
      </c>
      <c r="I40" s="32">
        <v>8334</v>
      </c>
      <c r="J40" s="60"/>
      <c r="K40" s="33" t="s">
        <v>32</v>
      </c>
      <c r="L40" s="1"/>
    </row>
    <row r="41" spans="1:12" ht="15" customHeight="1" x14ac:dyDescent="0.25">
      <c r="A41" s="26" t="s">
        <v>76</v>
      </c>
      <c r="B41" s="26" t="s">
        <v>32</v>
      </c>
      <c r="C41" s="26" t="s">
        <v>32</v>
      </c>
      <c r="D41" s="27" t="s">
        <v>77</v>
      </c>
      <c r="E41" s="28">
        <v>10</v>
      </c>
      <c r="F41" s="28">
        <v>10</v>
      </c>
      <c r="G41" s="28">
        <v>0</v>
      </c>
      <c r="H41" s="28">
        <v>10</v>
      </c>
      <c r="I41" s="28">
        <v>10</v>
      </c>
      <c r="J41" s="92"/>
      <c r="K41" s="29" t="s">
        <v>32</v>
      </c>
      <c r="L41" s="1"/>
    </row>
    <row r="42" spans="1:12" ht="15" customHeight="1" x14ac:dyDescent="0.25">
      <c r="A42" s="6" t="s">
        <v>32</v>
      </c>
      <c r="B42" s="6" t="s">
        <v>46</v>
      </c>
      <c r="C42" s="6" t="s">
        <v>32</v>
      </c>
      <c r="D42" s="7" t="s">
        <v>78</v>
      </c>
      <c r="E42" s="8">
        <v>10</v>
      </c>
      <c r="F42" s="8">
        <v>10</v>
      </c>
      <c r="G42" s="8">
        <v>0</v>
      </c>
      <c r="H42" s="8">
        <v>10</v>
      </c>
      <c r="I42" s="8">
        <v>10</v>
      </c>
      <c r="J42" s="9"/>
      <c r="K42" s="10" t="s">
        <v>32</v>
      </c>
      <c r="L42" s="1"/>
    </row>
    <row r="43" spans="1:12" ht="15" customHeight="1" x14ac:dyDescent="0.25">
      <c r="A43" s="6" t="s">
        <v>79</v>
      </c>
      <c r="B43" s="6" t="s">
        <v>32</v>
      </c>
      <c r="C43" s="6" t="s">
        <v>32</v>
      </c>
      <c r="D43" s="7" t="s">
        <v>80</v>
      </c>
      <c r="E43" s="8">
        <f>+SUM(E44:E48)</f>
        <v>943121</v>
      </c>
      <c r="F43" s="8">
        <v>921344</v>
      </c>
      <c r="G43" s="8">
        <v>513125</v>
      </c>
      <c r="H43" s="8">
        <v>943120</v>
      </c>
      <c r="I43" s="8">
        <v>972520</v>
      </c>
      <c r="J43" s="8">
        <f>I43-H43</f>
        <v>29400</v>
      </c>
      <c r="K43" s="10">
        <f>(J43/H43)</f>
        <v>3.1173127491729579E-2</v>
      </c>
      <c r="L43" s="1"/>
    </row>
    <row r="44" spans="1:12" ht="15" customHeight="1" x14ac:dyDescent="0.25">
      <c r="A44" s="6" t="s">
        <v>32</v>
      </c>
      <c r="B44" s="6" t="s">
        <v>68</v>
      </c>
      <c r="C44" s="6" t="s">
        <v>32</v>
      </c>
      <c r="D44" s="7" t="s">
        <v>81</v>
      </c>
      <c r="E44" s="8">
        <v>0</v>
      </c>
      <c r="F44" s="8">
        <v>0</v>
      </c>
      <c r="G44" s="8">
        <v>0</v>
      </c>
      <c r="H44" s="8">
        <v>0</v>
      </c>
      <c r="I44" s="8">
        <v>228913</v>
      </c>
      <c r="J44" s="8">
        <f>I44-H44</f>
        <v>228913</v>
      </c>
      <c r="K44" s="10" t="s">
        <v>32</v>
      </c>
      <c r="L44" s="1"/>
    </row>
    <row r="45" spans="1:12" ht="15" customHeight="1" x14ac:dyDescent="0.25">
      <c r="A45" s="6" t="s">
        <v>32</v>
      </c>
      <c r="B45" s="6" t="s">
        <v>82</v>
      </c>
      <c r="C45" s="6" t="s">
        <v>32</v>
      </c>
      <c r="D45" s="7" t="s">
        <v>83</v>
      </c>
      <c r="E45" s="8">
        <v>0</v>
      </c>
      <c r="F45" s="8">
        <v>0</v>
      </c>
      <c r="G45" s="8">
        <v>0</v>
      </c>
      <c r="H45" s="8">
        <v>0</v>
      </c>
      <c r="I45" s="8">
        <v>31064</v>
      </c>
      <c r="J45" s="8">
        <f>I45-H45</f>
        <v>31064</v>
      </c>
      <c r="K45" s="10" t="s">
        <v>32</v>
      </c>
      <c r="L45" s="1"/>
    </row>
    <row r="46" spans="1:12" ht="15" customHeight="1" x14ac:dyDescent="0.25">
      <c r="A46" s="6" t="s">
        <v>32</v>
      </c>
      <c r="B46" s="6" t="s">
        <v>11</v>
      </c>
      <c r="C46" s="6" t="s">
        <v>32</v>
      </c>
      <c r="D46" s="7" t="s">
        <v>84</v>
      </c>
      <c r="E46" s="8">
        <f>445339+1</f>
        <v>445340</v>
      </c>
      <c r="F46" s="8">
        <v>435057</v>
      </c>
      <c r="G46" s="8">
        <v>100836</v>
      </c>
      <c r="H46" s="8">
        <v>445339</v>
      </c>
      <c r="I46" s="8">
        <v>297170</v>
      </c>
      <c r="J46" s="8">
        <f>I46-H46</f>
        <v>-148169</v>
      </c>
      <c r="K46" s="10">
        <f>(J46/H46)</f>
        <v>-0.33271058676648574</v>
      </c>
      <c r="L46" s="1"/>
    </row>
    <row r="47" spans="1:12" ht="15" customHeight="1" x14ac:dyDescent="0.25">
      <c r="A47" s="6" t="s">
        <v>32</v>
      </c>
      <c r="B47" s="6" t="s">
        <v>85</v>
      </c>
      <c r="C47" s="6" t="s">
        <v>32</v>
      </c>
      <c r="D47" s="7" t="s">
        <v>86</v>
      </c>
      <c r="E47" s="8">
        <v>333796</v>
      </c>
      <c r="F47" s="8">
        <v>326089</v>
      </c>
      <c r="G47" s="8">
        <v>274046</v>
      </c>
      <c r="H47" s="8">
        <v>333796</v>
      </c>
      <c r="I47" s="8">
        <v>251388</v>
      </c>
      <c r="J47" s="8">
        <f>I47-H47</f>
        <v>-82408</v>
      </c>
      <c r="K47" s="10">
        <f>(J47/H47)</f>
        <v>-0.24688132871574256</v>
      </c>
      <c r="L47" s="1"/>
    </row>
    <row r="48" spans="1:12" ht="15" customHeight="1" x14ac:dyDescent="0.25">
      <c r="A48" s="6" t="s">
        <v>32</v>
      </c>
      <c r="B48" s="6" t="s">
        <v>54</v>
      </c>
      <c r="C48" s="6" t="s">
        <v>32</v>
      </c>
      <c r="D48" s="7" t="s">
        <v>87</v>
      </c>
      <c r="E48" s="8">
        <v>163985</v>
      </c>
      <c r="F48" s="8">
        <v>160198</v>
      </c>
      <c r="G48" s="8">
        <v>138243</v>
      </c>
      <c r="H48" s="8">
        <v>163985</v>
      </c>
      <c r="I48" s="8">
        <v>163985</v>
      </c>
      <c r="J48" s="9"/>
      <c r="K48" s="10" t="s">
        <v>32</v>
      </c>
      <c r="L48" s="1"/>
    </row>
    <row r="49" spans="1:12" ht="15" customHeight="1" x14ac:dyDescent="0.25">
      <c r="A49" s="6" t="s">
        <v>88</v>
      </c>
      <c r="B49" s="6" t="s">
        <v>32</v>
      </c>
      <c r="C49" s="6" t="s">
        <v>32</v>
      </c>
      <c r="D49" s="7" t="s">
        <v>89</v>
      </c>
      <c r="E49" s="8">
        <v>1688514</v>
      </c>
      <c r="F49" s="8">
        <v>1667372</v>
      </c>
      <c r="G49" s="8">
        <v>665957</v>
      </c>
      <c r="H49" s="8">
        <v>1715564</v>
      </c>
      <c r="I49" s="8">
        <v>1382600</v>
      </c>
      <c r="J49" s="8">
        <f>I49-H49</f>
        <v>-332964</v>
      </c>
      <c r="K49" s="10">
        <f>(J49/H49)</f>
        <v>-0.19408427782350293</v>
      </c>
      <c r="L49" s="1"/>
    </row>
    <row r="50" spans="1:12" ht="15" customHeight="1" x14ac:dyDescent="0.25">
      <c r="A50" s="6" t="s">
        <v>32</v>
      </c>
      <c r="B50" s="6" t="s">
        <v>54</v>
      </c>
      <c r="C50" s="6" t="s">
        <v>32</v>
      </c>
      <c r="D50" s="7" t="s">
        <v>55</v>
      </c>
      <c r="E50" s="8">
        <v>1688514</v>
      </c>
      <c r="F50" s="8">
        <v>1667372</v>
      </c>
      <c r="G50" s="8">
        <v>665957</v>
      </c>
      <c r="H50" s="8">
        <v>1715564</v>
      </c>
      <c r="I50" s="8">
        <v>1382600</v>
      </c>
      <c r="J50" s="8">
        <f>I50-H50</f>
        <v>-332964</v>
      </c>
      <c r="K50" s="10">
        <f>(J50/H50)</f>
        <v>-0.19408427782350293</v>
      </c>
      <c r="L50" s="1"/>
    </row>
    <row r="51" spans="1:12" ht="15" customHeight="1" x14ac:dyDescent="0.25">
      <c r="A51" s="6" t="s">
        <v>90</v>
      </c>
      <c r="B51" s="6" t="s">
        <v>32</v>
      </c>
      <c r="C51" s="6" t="s">
        <v>32</v>
      </c>
      <c r="D51" s="7" t="s">
        <v>91</v>
      </c>
      <c r="E51" s="8">
        <v>8334</v>
      </c>
      <c r="F51" s="8">
        <v>6063214</v>
      </c>
      <c r="G51" s="8">
        <v>6063213</v>
      </c>
      <c r="H51" s="8">
        <v>8334</v>
      </c>
      <c r="I51" s="8">
        <v>8334</v>
      </c>
      <c r="J51" s="9"/>
      <c r="K51" s="10" t="s">
        <v>32</v>
      </c>
      <c r="L51" s="1"/>
    </row>
    <row r="52" spans="1:12" ht="15" customHeight="1" x14ac:dyDescent="0.25">
      <c r="A52" s="6" t="s">
        <v>32</v>
      </c>
      <c r="B52" s="6" t="s">
        <v>54</v>
      </c>
      <c r="C52" s="6" t="s">
        <v>32</v>
      </c>
      <c r="D52" s="7" t="s">
        <v>92</v>
      </c>
      <c r="E52" s="8">
        <v>8334</v>
      </c>
      <c r="F52" s="8">
        <v>6063214</v>
      </c>
      <c r="G52" s="8">
        <v>6063213</v>
      </c>
      <c r="H52" s="8">
        <v>8334</v>
      </c>
      <c r="I52" s="8">
        <v>8334</v>
      </c>
      <c r="J52" s="9"/>
      <c r="K52" s="10" t="s">
        <v>32</v>
      </c>
      <c r="L52" s="1"/>
    </row>
    <row r="53" spans="1:12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65" t="s">
        <v>93</v>
      </c>
      <c r="B55" s="66"/>
      <c r="C55" s="66"/>
      <c r="D55" s="66"/>
      <c r="E55" s="12">
        <v>487184696</v>
      </c>
      <c r="F55" s="12">
        <v>474926071</v>
      </c>
      <c r="G55" s="12">
        <v>333799074</v>
      </c>
      <c r="H55" s="12">
        <v>502770294</v>
      </c>
      <c r="I55" s="12">
        <v>509880974</v>
      </c>
      <c r="J55" s="12">
        <v>7110680</v>
      </c>
      <c r="K55" s="13">
        <v>1.4142999466869855E-2</v>
      </c>
      <c r="L55" s="1"/>
    </row>
    <row r="56" spans="1:12" ht="15" customHeight="1" x14ac:dyDescent="0.25">
      <c r="A56" s="67" t="s">
        <v>94</v>
      </c>
      <c r="B56" s="68"/>
      <c r="C56" s="68"/>
      <c r="D56" s="68"/>
      <c r="E56" s="68"/>
      <c r="F56" s="68"/>
      <c r="G56" s="68"/>
      <c r="H56" s="68"/>
      <c r="I56" s="68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E58" s="59"/>
      <c r="F58" s="59"/>
      <c r="G58" s="59"/>
      <c r="H58" s="59"/>
      <c r="I58" s="59"/>
      <c r="J58" s="59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9370078740157483" bottom="0" header="0.31496062992125984" footer="0.31496062992125984"/>
  <pageSetup paperSize="119" scale="86" fitToHeight="0" orientation="landscape" r:id="rId1"/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53"/>
  <sheetViews>
    <sheetView topLeftCell="A8" zoomScaleNormal="100" workbookViewId="0">
      <selection activeCell="A40" sqref="A40:K4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1"/>
      <c r="K1" s="1"/>
      <c r="L1" s="1"/>
    </row>
    <row r="2" spans="1:12" ht="17.100000000000001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1"/>
      <c r="K2" s="1"/>
      <c r="L2" s="1"/>
    </row>
    <row r="3" spans="1:12" ht="15" customHeight="1" x14ac:dyDescent="0.25">
      <c r="A3" s="85" t="s">
        <v>95</v>
      </c>
      <c r="B3" s="86"/>
      <c r="C3" s="86"/>
      <c r="D3" s="86"/>
      <c r="E3" s="86"/>
      <c r="F3" s="86"/>
      <c r="G3" s="86"/>
      <c r="H3" s="86"/>
      <c r="I3" s="8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7" t="s">
        <v>4</v>
      </c>
      <c r="B5" s="88"/>
      <c r="C5" s="89" t="s">
        <v>5</v>
      </c>
      <c r="D5" s="90"/>
      <c r="E5" s="90"/>
      <c r="F5" s="9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9" t="s">
        <v>8</v>
      </c>
      <c r="B6" s="70"/>
      <c r="C6" s="71" t="s">
        <v>9</v>
      </c>
      <c r="D6" s="72"/>
      <c r="E6" s="72"/>
      <c r="F6" s="7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3" t="s">
        <v>12</v>
      </c>
      <c r="B7" s="74"/>
      <c r="C7" s="75" t="s">
        <v>9</v>
      </c>
      <c r="D7" s="76"/>
      <c r="E7" s="76"/>
      <c r="F7" s="7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77" t="s">
        <v>16</v>
      </c>
      <c r="B9" s="80" t="s">
        <v>17</v>
      </c>
      <c r="C9" s="80" t="s">
        <v>18</v>
      </c>
      <c r="D9" s="80" t="s">
        <v>19</v>
      </c>
      <c r="E9" s="44" t="s">
        <v>20</v>
      </c>
      <c r="F9" s="45" t="s">
        <v>21</v>
      </c>
      <c r="G9" s="45" t="s">
        <v>22</v>
      </c>
      <c r="H9" s="45" t="s">
        <v>23</v>
      </c>
      <c r="I9" s="45" t="s">
        <v>24</v>
      </c>
      <c r="J9" s="45" t="s">
        <v>25</v>
      </c>
      <c r="K9" s="46" t="s">
        <v>26</v>
      </c>
      <c r="L9" s="1"/>
    </row>
    <row r="10" spans="1:12" ht="65.25" customHeight="1" x14ac:dyDescent="0.25">
      <c r="A10" s="78"/>
      <c r="B10" s="81"/>
      <c r="C10" s="81"/>
      <c r="D10" s="81"/>
      <c r="E10" s="4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91" t="s">
        <v>106</v>
      </c>
      <c r="K10" s="63" t="s">
        <v>31</v>
      </c>
      <c r="L10" s="1"/>
    </row>
    <row r="11" spans="1:12" ht="15" customHeight="1" x14ac:dyDescent="0.25">
      <c r="A11" s="79"/>
      <c r="B11" s="82"/>
      <c r="C11" s="82"/>
      <c r="D11" s="82"/>
      <c r="E11" s="47" t="s">
        <v>96</v>
      </c>
      <c r="F11" s="48" t="s">
        <v>96</v>
      </c>
      <c r="G11" s="48" t="s">
        <v>96</v>
      </c>
      <c r="H11" s="48" t="s">
        <v>97</v>
      </c>
      <c r="I11" s="48" t="s">
        <v>97</v>
      </c>
      <c r="J11" s="62"/>
      <c r="K11" s="64"/>
      <c r="L11" s="1"/>
    </row>
    <row r="12" spans="1:12" s="15" customFormat="1" ht="15" customHeight="1" x14ac:dyDescent="0.25">
      <c r="A12" s="34" t="s">
        <v>32</v>
      </c>
      <c r="B12" s="35" t="s">
        <v>32</v>
      </c>
      <c r="C12" s="35" t="s">
        <v>32</v>
      </c>
      <c r="D12" s="36" t="s">
        <v>33</v>
      </c>
      <c r="E12" s="37">
        <v>446075702</v>
      </c>
      <c r="F12" s="37">
        <v>433763619</v>
      </c>
      <c r="G12" s="37">
        <v>308309154</v>
      </c>
      <c r="H12" s="37">
        <v>461688351</v>
      </c>
      <c r="I12" s="37">
        <v>462902238</v>
      </c>
      <c r="J12" s="37">
        <f>I12-H12</f>
        <v>1213887</v>
      </c>
      <c r="K12" s="38">
        <f>(J12/H12)</f>
        <v>2.629234628447448E-3</v>
      </c>
      <c r="L12" s="14"/>
    </row>
    <row r="13" spans="1:12" s="15" customFormat="1" ht="15" customHeight="1" x14ac:dyDescent="0.25">
      <c r="A13" s="21" t="s">
        <v>11</v>
      </c>
      <c r="B13" s="21" t="s">
        <v>32</v>
      </c>
      <c r="C13" s="21" t="s">
        <v>32</v>
      </c>
      <c r="D13" s="22" t="s">
        <v>34</v>
      </c>
      <c r="E13" s="23">
        <v>452760</v>
      </c>
      <c r="F13" s="23">
        <v>6892233</v>
      </c>
      <c r="G13" s="23">
        <v>6879993</v>
      </c>
      <c r="H13" s="23">
        <v>468607</v>
      </c>
      <c r="I13" s="23">
        <v>468607</v>
      </c>
      <c r="J13" s="24"/>
      <c r="K13" s="25" t="s">
        <v>32</v>
      </c>
      <c r="L13" s="14"/>
    </row>
    <row r="14" spans="1:12" s="15" customFormat="1" ht="15" customHeight="1" x14ac:dyDescent="0.25">
      <c r="A14" s="16" t="s">
        <v>32</v>
      </c>
      <c r="B14" s="16" t="s">
        <v>35</v>
      </c>
      <c r="C14" s="16" t="s">
        <v>32</v>
      </c>
      <c r="D14" s="17" t="s">
        <v>36</v>
      </c>
      <c r="E14" s="18">
        <v>452760</v>
      </c>
      <c r="F14" s="18">
        <v>6892233</v>
      </c>
      <c r="G14" s="18">
        <v>6879993</v>
      </c>
      <c r="H14" s="18">
        <v>468607</v>
      </c>
      <c r="I14" s="18">
        <v>468607</v>
      </c>
      <c r="J14" s="19"/>
      <c r="K14" s="20" t="s">
        <v>32</v>
      </c>
      <c r="L14" s="14"/>
    </row>
    <row r="15" spans="1:12" s="15" customFormat="1" ht="15" customHeight="1" x14ac:dyDescent="0.25">
      <c r="A15" s="16" t="s">
        <v>32</v>
      </c>
      <c r="B15" s="16" t="s">
        <v>32</v>
      </c>
      <c r="C15" s="16" t="s">
        <v>37</v>
      </c>
      <c r="D15" s="17" t="s">
        <v>38</v>
      </c>
      <c r="E15" s="18">
        <v>0</v>
      </c>
      <c r="F15" s="18">
        <v>6370567</v>
      </c>
      <c r="G15" s="18">
        <v>6370567</v>
      </c>
      <c r="H15" s="18">
        <v>0</v>
      </c>
      <c r="I15" s="18">
        <v>0</v>
      </c>
      <c r="J15" s="19"/>
      <c r="K15" s="20" t="s">
        <v>32</v>
      </c>
      <c r="L15" s="14"/>
    </row>
    <row r="16" spans="1:12" s="15" customFormat="1" ht="15" customHeight="1" x14ac:dyDescent="0.25">
      <c r="A16" s="16" t="s">
        <v>32</v>
      </c>
      <c r="B16" s="16" t="s">
        <v>32</v>
      </c>
      <c r="C16" s="16" t="s">
        <v>39</v>
      </c>
      <c r="D16" s="17" t="s">
        <v>40</v>
      </c>
      <c r="E16" s="18">
        <v>0</v>
      </c>
      <c r="F16" s="18">
        <v>68906</v>
      </c>
      <c r="G16" s="18">
        <v>56666</v>
      </c>
      <c r="H16" s="18">
        <v>0</v>
      </c>
      <c r="I16" s="18">
        <v>0</v>
      </c>
      <c r="J16" s="19"/>
      <c r="K16" s="20" t="s">
        <v>32</v>
      </c>
      <c r="L16" s="14"/>
    </row>
    <row r="17" spans="1:12" s="15" customFormat="1" ht="15" customHeight="1" x14ac:dyDescent="0.25">
      <c r="A17" s="16" t="s">
        <v>32</v>
      </c>
      <c r="B17" s="16" t="s">
        <v>32</v>
      </c>
      <c r="C17" s="16" t="s">
        <v>41</v>
      </c>
      <c r="D17" s="17" t="s">
        <v>42</v>
      </c>
      <c r="E17" s="18">
        <v>452760</v>
      </c>
      <c r="F17" s="18">
        <v>452760</v>
      </c>
      <c r="G17" s="18">
        <v>452760</v>
      </c>
      <c r="H17" s="18">
        <v>468607</v>
      </c>
      <c r="I17" s="18">
        <v>468607</v>
      </c>
      <c r="J17" s="19"/>
      <c r="K17" s="20" t="s">
        <v>32</v>
      </c>
      <c r="L17" s="14"/>
    </row>
    <row r="18" spans="1:12" s="15" customFormat="1" ht="15" customHeight="1" x14ac:dyDescent="0.25">
      <c r="A18" s="16" t="s">
        <v>43</v>
      </c>
      <c r="B18" s="16" t="s">
        <v>32</v>
      </c>
      <c r="C18" s="16" t="s">
        <v>32</v>
      </c>
      <c r="D18" s="17" t="s">
        <v>44</v>
      </c>
      <c r="E18" s="18">
        <v>20</v>
      </c>
      <c r="F18" s="18">
        <v>20</v>
      </c>
      <c r="G18" s="18">
        <v>621421</v>
      </c>
      <c r="H18" s="18">
        <v>20</v>
      </c>
      <c r="I18" s="18">
        <v>20</v>
      </c>
      <c r="J18" s="19"/>
      <c r="K18" s="20" t="s">
        <v>32</v>
      </c>
      <c r="L18" s="14"/>
    </row>
    <row r="19" spans="1:12" s="15" customFormat="1" ht="15" customHeight="1" x14ac:dyDescent="0.25">
      <c r="A19" s="16" t="s">
        <v>32</v>
      </c>
      <c r="B19" s="16" t="s">
        <v>14</v>
      </c>
      <c r="C19" s="16" t="s">
        <v>32</v>
      </c>
      <c r="D19" s="17" t="s">
        <v>45</v>
      </c>
      <c r="E19" s="18">
        <v>10</v>
      </c>
      <c r="F19" s="18">
        <v>10</v>
      </c>
      <c r="G19" s="18">
        <v>16101</v>
      </c>
      <c r="H19" s="18">
        <v>10</v>
      </c>
      <c r="I19" s="18">
        <v>10</v>
      </c>
      <c r="J19" s="19"/>
      <c r="K19" s="20" t="s">
        <v>32</v>
      </c>
      <c r="L19" s="14"/>
    </row>
    <row r="20" spans="1:12" s="15" customFormat="1" ht="15" customHeight="1" x14ac:dyDescent="0.25">
      <c r="A20" s="16" t="s">
        <v>32</v>
      </c>
      <c r="B20" s="16" t="s">
        <v>46</v>
      </c>
      <c r="C20" s="16" t="s">
        <v>32</v>
      </c>
      <c r="D20" s="17" t="s">
        <v>47</v>
      </c>
      <c r="E20" s="18">
        <v>10</v>
      </c>
      <c r="F20" s="18">
        <v>10</v>
      </c>
      <c r="G20" s="18">
        <v>605320</v>
      </c>
      <c r="H20" s="18">
        <v>10</v>
      </c>
      <c r="I20" s="18">
        <v>10</v>
      </c>
      <c r="J20" s="19"/>
      <c r="K20" s="20" t="s">
        <v>32</v>
      </c>
      <c r="L20" s="14"/>
    </row>
    <row r="21" spans="1:12" s="15" customFormat="1" ht="15" customHeight="1" x14ac:dyDescent="0.25">
      <c r="A21" s="16" t="s">
        <v>48</v>
      </c>
      <c r="B21" s="16" t="s">
        <v>32</v>
      </c>
      <c r="C21" s="16" t="s">
        <v>32</v>
      </c>
      <c r="D21" s="17" t="s">
        <v>49</v>
      </c>
      <c r="E21" s="18">
        <v>444850049</v>
      </c>
      <c r="F21" s="18">
        <v>431962697</v>
      </c>
      <c r="G21" s="18">
        <v>306277654</v>
      </c>
      <c r="H21" s="18">
        <v>460419801</v>
      </c>
      <c r="I21" s="18">
        <v>461633688</v>
      </c>
      <c r="J21" s="18">
        <f>I21-H21</f>
        <v>1213887</v>
      </c>
      <c r="K21" s="20">
        <f>(J21/H21)</f>
        <v>2.6364787034865167E-3</v>
      </c>
      <c r="L21" s="14"/>
    </row>
    <row r="22" spans="1:12" s="15" customFormat="1" ht="15" customHeight="1" x14ac:dyDescent="0.25">
      <c r="A22" s="16" t="s">
        <v>32</v>
      </c>
      <c r="B22" s="16" t="s">
        <v>14</v>
      </c>
      <c r="C22" s="16" t="s">
        <v>32</v>
      </c>
      <c r="D22" s="17" t="s">
        <v>50</v>
      </c>
      <c r="E22" s="18">
        <v>444850049</v>
      </c>
      <c r="F22" s="18">
        <v>431962697</v>
      </c>
      <c r="G22" s="18">
        <v>306277654</v>
      </c>
      <c r="H22" s="18">
        <v>460419801</v>
      </c>
      <c r="I22" s="18">
        <v>461633688</v>
      </c>
      <c r="J22" s="18">
        <f>I22-H22</f>
        <v>1213887</v>
      </c>
      <c r="K22" s="20">
        <f>(J22/H22)</f>
        <v>2.6364787034865167E-3</v>
      </c>
      <c r="L22" s="14"/>
    </row>
    <row r="23" spans="1:12" s="15" customFormat="1" ht="15" customHeight="1" x14ac:dyDescent="0.25">
      <c r="A23" s="16" t="s">
        <v>7</v>
      </c>
      <c r="B23" s="16" t="s">
        <v>32</v>
      </c>
      <c r="C23" s="16" t="s">
        <v>32</v>
      </c>
      <c r="D23" s="17" t="s">
        <v>51</v>
      </c>
      <c r="E23" s="18">
        <v>0</v>
      </c>
      <c r="F23" s="18">
        <v>-6370567</v>
      </c>
      <c r="G23" s="18">
        <v>-5947449</v>
      </c>
      <c r="H23" s="18">
        <v>0</v>
      </c>
      <c r="I23" s="18">
        <v>0</v>
      </c>
      <c r="J23" s="19"/>
      <c r="K23" s="20" t="s">
        <v>32</v>
      </c>
      <c r="L23" s="14"/>
    </row>
    <row r="24" spans="1:12" s="15" customFormat="1" ht="15" customHeight="1" x14ac:dyDescent="0.25">
      <c r="A24" s="16"/>
      <c r="B24" s="16" t="s">
        <v>100</v>
      </c>
      <c r="C24" s="16" t="s">
        <v>32</v>
      </c>
      <c r="D24" s="17" t="s">
        <v>101</v>
      </c>
      <c r="E24" s="18">
        <f>+E23</f>
        <v>0</v>
      </c>
      <c r="F24" s="18">
        <f>+F23</f>
        <v>-6370567</v>
      </c>
      <c r="G24" s="18">
        <f t="shared" ref="G24:I24" si="0">+G23</f>
        <v>-5947449</v>
      </c>
      <c r="H24" s="18">
        <f t="shared" si="0"/>
        <v>0</v>
      </c>
      <c r="I24" s="18">
        <f t="shared" si="0"/>
        <v>0</v>
      </c>
      <c r="J24" s="19"/>
      <c r="K24" s="20"/>
      <c r="L24" s="14"/>
    </row>
    <row r="25" spans="1:12" s="15" customFormat="1" ht="15" customHeight="1" x14ac:dyDescent="0.25">
      <c r="A25" s="16" t="s">
        <v>52</v>
      </c>
      <c r="B25" s="16" t="s">
        <v>32</v>
      </c>
      <c r="C25" s="16" t="s">
        <v>32</v>
      </c>
      <c r="D25" s="17" t="s">
        <v>53</v>
      </c>
      <c r="E25" s="18">
        <v>772863</v>
      </c>
      <c r="F25" s="18">
        <v>772863</v>
      </c>
      <c r="G25" s="18">
        <v>477535</v>
      </c>
      <c r="H25" s="18">
        <v>799913</v>
      </c>
      <c r="I25" s="18">
        <v>799913</v>
      </c>
      <c r="J25" s="19"/>
      <c r="K25" s="20" t="s">
        <v>32</v>
      </c>
      <c r="L25" s="14"/>
    </row>
    <row r="26" spans="1:12" s="15" customFormat="1" ht="15" customHeight="1" x14ac:dyDescent="0.25">
      <c r="A26" s="16" t="s">
        <v>32</v>
      </c>
      <c r="B26" s="16" t="s">
        <v>54</v>
      </c>
      <c r="C26" s="16" t="s">
        <v>32</v>
      </c>
      <c r="D26" s="17" t="s">
        <v>55</v>
      </c>
      <c r="E26" s="18">
        <v>772863</v>
      </c>
      <c r="F26" s="18">
        <v>772863</v>
      </c>
      <c r="G26" s="18">
        <v>477535</v>
      </c>
      <c r="H26" s="18">
        <v>799913</v>
      </c>
      <c r="I26" s="18">
        <v>799913</v>
      </c>
      <c r="J26" s="19"/>
      <c r="K26" s="20" t="s">
        <v>32</v>
      </c>
      <c r="L26" s="14"/>
    </row>
    <row r="27" spans="1:12" s="15" customFormat="1" ht="15" customHeight="1" x14ac:dyDescent="0.25">
      <c r="A27" s="39" t="s">
        <v>56</v>
      </c>
      <c r="B27" s="39" t="s">
        <v>32</v>
      </c>
      <c r="C27" s="39" t="s">
        <v>32</v>
      </c>
      <c r="D27" s="40" t="s">
        <v>57</v>
      </c>
      <c r="E27" s="41">
        <v>10</v>
      </c>
      <c r="F27" s="41">
        <v>506373</v>
      </c>
      <c r="G27" s="41">
        <v>0</v>
      </c>
      <c r="H27" s="41">
        <v>10</v>
      </c>
      <c r="I27" s="41">
        <v>10</v>
      </c>
      <c r="J27" s="42"/>
      <c r="K27" s="43" t="s">
        <v>32</v>
      </c>
      <c r="L27" s="14"/>
    </row>
    <row r="28" spans="1:12" s="15" customFormat="1" ht="15" customHeight="1" x14ac:dyDescent="0.25">
      <c r="A28" s="34" t="s">
        <v>32</v>
      </c>
      <c r="B28" s="35" t="s">
        <v>32</v>
      </c>
      <c r="C28" s="35" t="s">
        <v>32</v>
      </c>
      <c r="D28" s="36" t="s">
        <v>58</v>
      </c>
      <c r="E28" s="37">
        <v>446075702</v>
      </c>
      <c r="F28" s="37">
        <v>433763619</v>
      </c>
      <c r="G28" s="37">
        <v>307502172</v>
      </c>
      <c r="H28" s="37">
        <v>461688351</v>
      </c>
      <c r="I28" s="37">
        <v>462902238</v>
      </c>
      <c r="J28" s="37">
        <f>I28-H28</f>
        <v>1213887</v>
      </c>
      <c r="K28" s="38">
        <f>(J28/H28)</f>
        <v>2.629234628447448E-3</v>
      </c>
      <c r="L28" s="14"/>
    </row>
    <row r="29" spans="1:12" s="15" customFormat="1" ht="15" customHeight="1" x14ac:dyDescent="0.25">
      <c r="A29" s="21" t="s">
        <v>59</v>
      </c>
      <c r="B29" s="21" t="s">
        <v>32</v>
      </c>
      <c r="C29" s="21" t="s">
        <v>32</v>
      </c>
      <c r="D29" s="22" t="s">
        <v>60</v>
      </c>
      <c r="E29" s="23">
        <v>389864122</v>
      </c>
      <c r="F29" s="23">
        <v>371261079</v>
      </c>
      <c r="G29" s="23">
        <v>261867180</v>
      </c>
      <c r="H29" s="23">
        <v>403509366</v>
      </c>
      <c r="I29" s="23">
        <v>405248325</v>
      </c>
      <c r="J29" s="23">
        <f>I29-H29</f>
        <v>1738959</v>
      </c>
      <c r="K29" s="25">
        <f>(J29/H29)</f>
        <v>4.3095876986409282E-3</v>
      </c>
      <c r="L29" s="14"/>
    </row>
    <row r="30" spans="1:12" ht="15" customHeight="1" x14ac:dyDescent="0.25">
      <c r="A30" s="6" t="s">
        <v>61</v>
      </c>
      <c r="B30" s="6" t="s">
        <v>32</v>
      </c>
      <c r="C30" s="6" t="s">
        <v>32</v>
      </c>
      <c r="D30" s="7" t="s">
        <v>62</v>
      </c>
      <c r="E30" s="8">
        <v>50563416</v>
      </c>
      <c r="F30" s="8">
        <v>51503886</v>
      </c>
      <c r="G30" s="8">
        <v>34839828</v>
      </c>
      <c r="H30" s="8">
        <v>52333136</v>
      </c>
      <c r="I30" s="8">
        <v>53033332</v>
      </c>
      <c r="J30" s="8">
        <f>I30-H30</f>
        <v>700196</v>
      </c>
      <c r="K30" s="10">
        <f>(J30/H30)</f>
        <v>1.3379591851709402E-2</v>
      </c>
      <c r="L30" s="1"/>
    </row>
    <row r="31" spans="1:12" ht="15" customHeight="1" x14ac:dyDescent="0.25">
      <c r="A31" s="6" t="s">
        <v>63</v>
      </c>
      <c r="B31" s="6" t="s">
        <v>32</v>
      </c>
      <c r="C31" s="6" t="s">
        <v>32</v>
      </c>
      <c r="D31" s="7" t="s">
        <v>64</v>
      </c>
      <c r="E31" s="8">
        <v>10</v>
      </c>
      <c r="F31" s="8">
        <v>10</v>
      </c>
      <c r="G31" s="8">
        <v>53064</v>
      </c>
      <c r="H31" s="8">
        <v>10</v>
      </c>
      <c r="I31" s="8">
        <v>10</v>
      </c>
      <c r="J31" s="9"/>
      <c r="K31" s="10" t="s">
        <v>32</v>
      </c>
      <c r="L31" s="1"/>
    </row>
    <row r="32" spans="1:12" ht="15" customHeight="1" x14ac:dyDescent="0.25">
      <c r="A32" s="6" t="s">
        <v>32</v>
      </c>
      <c r="B32" s="6" t="s">
        <v>14</v>
      </c>
      <c r="C32" s="6" t="s">
        <v>32</v>
      </c>
      <c r="D32" s="7" t="s">
        <v>65</v>
      </c>
      <c r="E32" s="8">
        <v>10</v>
      </c>
      <c r="F32" s="8">
        <v>10</v>
      </c>
      <c r="G32" s="8">
        <v>53064</v>
      </c>
      <c r="H32" s="8">
        <v>10</v>
      </c>
      <c r="I32" s="8">
        <v>10</v>
      </c>
      <c r="J32" s="9"/>
      <c r="K32" s="10" t="s">
        <v>32</v>
      </c>
      <c r="L32" s="1"/>
    </row>
    <row r="33" spans="1:12" ht="15" customHeight="1" x14ac:dyDescent="0.25">
      <c r="A33" s="6" t="s">
        <v>66</v>
      </c>
      <c r="B33" s="6" t="s">
        <v>32</v>
      </c>
      <c r="C33" s="6" t="s">
        <v>32</v>
      </c>
      <c r="D33" s="7" t="s">
        <v>34</v>
      </c>
      <c r="E33" s="8">
        <v>4875271</v>
      </c>
      <c r="F33" s="8">
        <v>4939967</v>
      </c>
      <c r="G33" s="8">
        <v>4939967</v>
      </c>
      <c r="H33" s="8">
        <v>5045906</v>
      </c>
      <c r="I33" s="8">
        <v>3789574</v>
      </c>
      <c r="J33" s="8">
        <f>I33-H33</f>
        <v>-1256332</v>
      </c>
      <c r="K33" s="10">
        <f>(J33/H33)</f>
        <v>-0.2489804605951835</v>
      </c>
      <c r="L33" s="1"/>
    </row>
    <row r="34" spans="1:12" ht="15" customHeight="1" x14ac:dyDescent="0.25">
      <c r="A34" s="6" t="s">
        <v>32</v>
      </c>
      <c r="B34" s="6" t="s">
        <v>35</v>
      </c>
      <c r="C34" s="6" t="s">
        <v>32</v>
      </c>
      <c r="D34" s="7" t="s">
        <v>67</v>
      </c>
      <c r="E34" s="8">
        <v>0</v>
      </c>
      <c r="F34" s="8">
        <v>64696</v>
      </c>
      <c r="G34" s="8">
        <v>64696</v>
      </c>
      <c r="H34" s="8">
        <v>0</v>
      </c>
      <c r="I34" s="8">
        <v>0</v>
      </c>
      <c r="J34" s="9"/>
      <c r="K34" s="10" t="s">
        <v>32</v>
      </c>
      <c r="L34" s="1"/>
    </row>
    <row r="35" spans="1:12" ht="15" customHeight="1" x14ac:dyDescent="0.25">
      <c r="A35" s="6"/>
      <c r="B35" s="6"/>
      <c r="C35" s="6" t="s">
        <v>102</v>
      </c>
      <c r="D35" s="7" t="s">
        <v>103</v>
      </c>
      <c r="E35" s="8">
        <v>0</v>
      </c>
      <c r="F35" s="8">
        <v>20898</v>
      </c>
      <c r="G35" s="8">
        <v>20898</v>
      </c>
      <c r="H35" s="8">
        <v>0</v>
      </c>
      <c r="I35" s="8">
        <v>0</v>
      </c>
      <c r="J35" s="9"/>
      <c r="K35" s="10"/>
      <c r="L35" s="1"/>
    </row>
    <row r="36" spans="1:12" ht="15" customHeight="1" x14ac:dyDescent="0.25">
      <c r="A36" s="6"/>
      <c r="B36" s="6"/>
      <c r="C36" s="6" t="s">
        <v>104</v>
      </c>
      <c r="D36" s="7" t="s">
        <v>105</v>
      </c>
      <c r="E36" s="8">
        <v>0</v>
      </c>
      <c r="F36" s="8">
        <v>43798</v>
      </c>
      <c r="G36" s="8">
        <v>43798</v>
      </c>
      <c r="H36" s="8">
        <v>0</v>
      </c>
      <c r="I36" s="8">
        <v>0</v>
      </c>
      <c r="J36" s="9"/>
      <c r="K36" s="10"/>
      <c r="L36" s="1"/>
    </row>
    <row r="37" spans="1:12" ht="15" customHeight="1" x14ac:dyDescent="0.25">
      <c r="A37" s="55" t="s">
        <v>32</v>
      </c>
      <c r="B37" s="55" t="s">
        <v>68</v>
      </c>
      <c r="C37" s="55" t="s">
        <v>32</v>
      </c>
      <c r="D37" s="56" t="s">
        <v>69</v>
      </c>
      <c r="E37" s="57">
        <v>4875271</v>
      </c>
      <c r="F37" s="57">
        <v>4875271</v>
      </c>
      <c r="G37" s="57">
        <v>4875271</v>
      </c>
      <c r="H37" s="57">
        <v>5045906</v>
      </c>
      <c r="I37" s="57">
        <v>3789574</v>
      </c>
      <c r="J37" s="57">
        <f>I37-H37</f>
        <v>-1256332</v>
      </c>
      <c r="K37" s="58">
        <f>(J37/H37)</f>
        <v>-0.2489804605951835</v>
      </c>
      <c r="L37" s="1"/>
    </row>
    <row r="38" spans="1:12" ht="15" customHeight="1" x14ac:dyDescent="0.25">
      <c r="A38" s="26" t="s">
        <v>32</v>
      </c>
      <c r="B38" s="26" t="s">
        <v>32</v>
      </c>
      <c r="C38" s="26" t="s">
        <v>70</v>
      </c>
      <c r="D38" s="27" t="s">
        <v>71</v>
      </c>
      <c r="E38" s="28">
        <v>2103129</v>
      </c>
      <c r="F38" s="28">
        <v>2103129</v>
      </c>
      <c r="G38" s="28">
        <v>2103129</v>
      </c>
      <c r="H38" s="28">
        <v>2176739</v>
      </c>
      <c r="I38" s="28">
        <v>920407</v>
      </c>
      <c r="J38" s="28">
        <f>I38-H38</f>
        <v>-1256332</v>
      </c>
      <c r="K38" s="29">
        <f>(J38/H38)</f>
        <v>-0.5771624434532574</v>
      </c>
      <c r="L38" s="1"/>
    </row>
    <row r="39" spans="1:12" ht="15" customHeight="1" x14ac:dyDescent="0.25">
      <c r="A39" s="6" t="s">
        <v>32</v>
      </c>
      <c r="B39" s="6" t="s">
        <v>32</v>
      </c>
      <c r="C39" s="6" t="s">
        <v>72</v>
      </c>
      <c r="D39" s="7" t="s">
        <v>73</v>
      </c>
      <c r="E39" s="8">
        <v>2772132</v>
      </c>
      <c r="F39" s="8">
        <v>2772132</v>
      </c>
      <c r="G39" s="8">
        <v>2772132</v>
      </c>
      <c r="H39" s="8">
        <v>2869157</v>
      </c>
      <c r="I39" s="8">
        <v>2869157</v>
      </c>
      <c r="J39" s="9"/>
      <c r="K39" s="10" t="s">
        <v>32</v>
      </c>
      <c r="L39" s="1"/>
    </row>
    <row r="40" spans="1:12" ht="15" customHeight="1" x14ac:dyDescent="0.25">
      <c r="A40" s="30" t="s">
        <v>32</v>
      </c>
      <c r="B40" s="30" t="s">
        <v>32</v>
      </c>
      <c r="C40" s="30" t="s">
        <v>74</v>
      </c>
      <c r="D40" s="31" t="s">
        <v>75</v>
      </c>
      <c r="E40" s="32">
        <v>10</v>
      </c>
      <c r="F40" s="32">
        <v>10</v>
      </c>
      <c r="G40" s="32">
        <v>10</v>
      </c>
      <c r="H40" s="32">
        <v>10</v>
      </c>
      <c r="I40" s="32">
        <v>10</v>
      </c>
      <c r="J40" s="60"/>
      <c r="K40" s="33" t="s">
        <v>32</v>
      </c>
      <c r="L40" s="1"/>
    </row>
    <row r="41" spans="1:12" ht="15" customHeight="1" x14ac:dyDescent="0.25">
      <c r="A41" s="26" t="s">
        <v>76</v>
      </c>
      <c r="B41" s="26" t="s">
        <v>32</v>
      </c>
      <c r="C41" s="26" t="s">
        <v>32</v>
      </c>
      <c r="D41" s="27" t="s">
        <v>77</v>
      </c>
      <c r="E41" s="28">
        <v>10</v>
      </c>
      <c r="F41" s="28">
        <v>10</v>
      </c>
      <c r="G41" s="28">
        <v>0</v>
      </c>
      <c r="H41" s="28">
        <v>10</v>
      </c>
      <c r="I41" s="28">
        <v>10</v>
      </c>
      <c r="J41" s="92"/>
      <c r="K41" s="29" t="s">
        <v>32</v>
      </c>
      <c r="L41" s="1"/>
    </row>
    <row r="42" spans="1:12" ht="15" customHeight="1" x14ac:dyDescent="0.25">
      <c r="A42" s="6" t="s">
        <v>32</v>
      </c>
      <c r="B42" s="6" t="s">
        <v>46</v>
      </c>
      <c r="C42" s="6" t="s">
        <v>32</v>
      </c>
      <c r="D42" s="7" t="s">
        <v>78</v>
      </c>
      <c r="E42" s="8">
        <v>10</v>
      </c>
      <c r="F42" s="8">
        <v>10</v>
      </c>
      <c r="G42" s="8">
        <v>0</v>
      </c>
      <c r="H42" s="8">
        <v>10</v>
      </c>
      <c r="I42" s="8">
        <v>10</v>
      </c>
      <c r="J42" s="9"/>
      <c r="K42" s="10" t="s">
        <v>32</v>
      </c>
      <c r="L42" s="1"/>
    </row>
    <row r="43" spans="1:12" ht="15" customHeight="1" x14ac:dyDescent="0.25">
      <c r="A43" s="6" t="s">
        <v>79</v>
      </c>
      <c r="B43" s="6" t="s">
        <v>32</v>
      </c>
      <c r="C43" s="6" t="s">
        <v>32</v>
      </c>
      <c r="D43" s="7" t="s">
        <v>80</v>
      </c>
      <c r="E43" s="8">
        <v>0</v>
      </c>
      <c r="F43" s="8">
        <v>0</v>
      </c>
      <c r="G43" s="8">
        <v>0</v>
      </c>
      <c r="H43" s="8">
        <v>0</v>
      </c>
      <c r="I43" s="8">
        <v>31064</v>
      </c>
      <c r="J43" s="8">
        <f>I43-H43</f>
        <v>31064</v>
      </c>
      <c r="K43" s="10" t="s">
        <v>32</v>
      </c>
      <c r="L43" s="1"/>
    </row>
    <row r="44" spans="1:12" ht="15" customHeight="1" x14ac:dyDescent="0.25">
      <c r="A44" s="6" t="s">
        <v>32</v>
      </c>
      <c r="B44" s="6" t="s">
        <v>82</v>
      </c>
      <c r="C44" s="6" t="s">
        <v>32</v>
      </c>
      <c r="D44" s="7" t="s">
        <v>83</v>
      </c>
      <c r="E44" s="8">
        <v>0</v>
      </c>
      <c r="F44" s="8">
        <v>0</v>
      </c>
      <c r="G44" s="8">
        <v>0</v>
      </c>
      <c r="H44" s="8">
        <v>0</v>
      </c>
      <c r="I44" s="8">
        <v>31064</v>
      </c>
      <c r="J44" s="8">
        <f>I44-H44</f>
        <v>31064</v>
      </c>
      <c r="K44" s="10" t="s">
        <v>32</v>
      </c>
      <c r="L44" s="1"/>
    </row>
    <row r="45" spans="1:12" ht="15" customHeight="1" x14ac:dyDescent="0.25">
      <c r="A45" s="6" t="s">
        <v>88</v>
      </c>
      <c r="B45" s="6" t="s">
        <v>32</v>
      </c>
      <c r="C45" s="6" t="s">
        <v>32</v>
      </c>
      <c r="D45" s="7" t="s">
        <v>89</v>
      </c>
      <c r="E45" s="8">
        <v>772863</v>
      </c>
      <c r="F45" s="8">
        <v>772863</v>
      </c>
      <c r="G45" s="8">
        <v>516330</v>
      </c>
      <c r="H45" s="8">
        <v>799913</v>
      </c>
      <c r="I45" s="8">
        <v>799913</v>
      </c>
      <c r="J45" s="9"/>
      <c r="K45" s="10" t="s">
        <v>32</v>
      </c>
      <c r="L45" s="1"/>
    </row>
    <row r="46" spans="1:12" ht="15" customHeight="1" x14ac:dyDescent="0.25">
      <c r="A46" s="6" t="s">
        <v>32</v>
      </c>
      <c r="B46" s="6" t="s">
        <v>54</v>
      </c>
      <c r="C46" s="6" t="s">
        <v>32</v>
      </c>
      <c r="D46" s="7" t="s">
        <v>55</v>
      </c>
      <c r="E46" s="8">
        <v>772863</v>
      </c>
      <c r="F46" s="8">
        <v>772863</v>
      </c>
      <c r="G46" s="8">
        <v>516330</v>
      </c>
      <c r="H46" s="8">
        <v>799913</v>
      </c>
      <c r="I46" s="8">
        <v>799913</v>
      </c>
      <c r="J46" s="9"/>
      <c r="K46" s="10" t="s">
        <v>32</v>
      </c>
      <c r="L46" s="1"/>
    </row>
    <row r="47" spans="1:12" ht="15" customHeight="1" x14ac:dyDescent="0.25">
      <c r="A47" s="6" t="s">
        <v>90</v>
      </c>
      <c r="B47" s="6" t="s">
        <v>32</v>
      </c>
      <c r="C47" s="6" t="s">
        <v>32</v>
      </c>
      <c r="D47" s="7" t="s">
        <v>91</v>
      </c>
      <c r="E47" s="8">
        <v>10</v>
      </c>
      <c r="F47" s="8">
        <v>5285804</v>
      </c>
      <c r="G47" s="8">
        <v>5285803</v>
      </c>
      <c r="H47" s="8">
        <v>10</v>
      </c>
      <c r="I47" s="8">
        <v>10</v>
      </c>
      <c r="J47" s="9"/>
      <c r="K47" s="10" t="s">
        <v>32</v>
      </c>
      <c r="L47" s="1"/>
    </row>
    <row r="48" spans="1:12" ht="15" customHeight="1" x14ac:dyDescent="0.25">
      <c r="A48" s="6" t="s">
        <v>32</v>
      </c>
      <c r="B48" s="6" t="s">
        <v>54</v>
      </c>
      <c r="C48" s="6" t="s">
        <v>32</v>
      </c>
      <c r="D48" s="7" t="s">
        <v>92</v>
      </c>
      <c r="E48" s="8">
        <v>10</v>
      </c>
      <c r="F48" s="8">
        <v>5285804</v>
      </c>
      <c r="G48" s="8">
        <v>5285803</v>
      </c>
      <c r="H48" s="8">
        <v>10</v>
      </c>
      <c r="I48" s="8">
        <v>10</v>
      </c>
      <c r="J48" s="9"/>
      <c r="K48" s="10" t="s">
        <v>32</v>
      </c>
      <c r="L48" s="1"/>
    </row>
    <row r="49" spans="1:12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65" t="s">
        <v>93</v>
      </c>
      <c r="B51" s="66"/>
      <c r="C51" s="66"/>
      <c r="D51" s="66"/>
      <c r="E51" s="12">
        <v>445302819</v>
      </c>
      <c r="F51" s="12">
        <v>427704942</v>
      </c>
      <c r="G51" s="12">
        <v>301700039</v>
      </c>
      <c r="H51" s="12">
        <v>460888418</v>
      </c>
      <c r="I51" s="12">
        <v>462102305</v>
      </c>
      <c r="J51" s="12">
        <v>1213887</v>
      </c>
      <c r="K51" s="13">
        <v>2.6337980139913169E-3</v>
      </c>
      <c r="L51" s="1"/>
    </row>
    <row r="52" spans="1:12" ht="15" customHeight="1" x14ac:dyDescent="0.25">
      <c r="A52" s="67" t="s">
        <v>94</v>
      </c>
      <c r="B52" s="68"/>
      <c r="C52" s="68"/>
      <c r="D52" s="68"/>
      <c r="E52" s="68"/>
      <c r="F52" s="68"/>
      <c r="G52" s="68"/>
      <c r="H52" s="68"/>
      <c r="I52" s="68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9370078740157483" bottom="0" header="0.31496062992125984" footer="0.31496062992125984"/>
  <pageSetup paperSize="119" scale="86" fitToHeight="0" orientation="landscape" r:id="rId1"/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4"/>
  <sheetViews>
    <sheetView tabSelected="1" zoomScaleNormal="100" workbookViewId="0">
      <selection activeCell="R49" sqref="R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1"/>
      <c r="K1" s="1"/>
      <c r="L1" s="1"/>
    </row>
    <row r="2" spans="1:12" ht="17.100000000000001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1"/>
      <c r="K2" s="1"/>
      <c r="L2" s="1"/>
    </row>
    <row r="3" spans="1:12" ht="15" customHeight="1" x14ac:dyDescent="0.25">
      <c r="A3" s="85" t="s">
        <v>98</v>
      </c>
      <c r="B3" s="86"/>
      <c r="C3" s="86"/>
      <c r="D3" s="86"/>
      <c r="E3" s="86"/>
      <c r="F3" s="86"/>
      <c r="G3" s="86"/>
      <c r="H3" s="86"/>
      <c r="I3" s="86"/>
      <c r="J3" s="1"/>
      <c r="K3" s="1"/>
      <c r="L3" s="1"/>
    </row>
    <row r="4" spans="1:12" ht="9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87" t="s">
        <v>4</v>
      </c>
      <c r="B5" s="88"/>
      <c r="C5" s="89" t="s">
        <v>5</v>
      </c>
      <c r="D5" s="90"/>
      <c r="E5" s="90"/>
      <c r="F5" s="9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69" t="s">
        <v>8</v>
      </c>
      <c r="B6" s="70"/>
      <c r="C6" s="71" t="s">
        <v>9</v>
      </c>
      <c r="D6" s="72"/>
      <c r="E6" s="72"/>
      <c r="F6" s="7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73" t="s">
        <v>12</v>
      </c>
      <c r="B7" s="74"/>
      <c r="C7" s="75" t="s">
        <v>9</v>
      </c>
      <c r="D7" s="76"/>
      <c r="E7" s="76"/>
      <c r="F7" s="7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99</v>
      </c>
      <c r="H8" s="1"/>
      <c r="I8" s="1"/>
      <c r="J8" s="1"/>
      <c r="K8" s="1"/>
      <c r="L8" s="1"/>
    </row>
    <row r="9" spans="1:12" ht="15" customHeight="1" x14ac:dyDescent="0.25">
      <c r="A9" s="77" t="s">
        <v>16</v>
      </c>
      <c r="B9" s="80" t="s">
        <v>17</v>
      </c>
      <c r="C9" s="80" t="s">
        <v>18</v>
      </c>
      <c r="D9" s="80" t="s">
        <v>19</v>
      </c>
      <c r="E9" s="44" t="s">
        <v>20</v>
      </c>
      <c r="F9" s="45" t="s">
        <v>21</v>
      </c>
      <c r="G9" s="45" t="s">
        <v>22</v>
      </c>
      <c r="H9" s="45" t="s">
        <v>23</v>
      </c>
      <c r="I9" s="45" t="s">
        <v>24</v>
      </c>
      <c r="J9" s="45" t="s">
        <v>25</v>
      </c>
      <c r="K9" s="46" t="s">
        <v>26</v>
      </c>
      <c r="L9" s="1"/>
    </row>
    <row r="10" spans="1:12" ht="66" customHeight="1" x14ac:dyDescent="0.25">
      <c r="A10" s="78"/>
      <c r="B10" s="81"/>
      <c r="C10" s="81"/>
      <c r="D10" s="81"/>
      <c r="E10" s="4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91" t="s">
        <v>107</v>
      </c>
      <c r="K10" s="63" t="s">
        <v>31</v>
      </c>
      <c r="L10" s="1"/>
    </row>
    <row r="11" spans="1:12" ht="15" customHeight="1" x14ac:dyDescent="0.25">
      <c r="A11" s="79"/>
      <c r="B11" s="82"/>
      <c r="C11" s="82"/>
      <c r="D11" s="82"/>
      <c r="E11" s="49" t="s">
        <v>108</v>
      </c>
      <c r="F11" s="49" t="s">
        <v>108</v>
      </c>
      <c r="G11" s="49" t="s">
        <v>108</v>
      </c>
      <c r="H11" s="49" t="s">
        <v>108</v>
      </c>
      <c r="I11" s="49" t="s">
        <v>108</v>
      </c>
      <c r="J11" s="62"/>
      <c r="K11" s="64"/>
      <c r="L11" s="1"/>
    </row>
    <row r="12" spans="1:12" s="15" customFormat="1" ht="15" customHeight="1" x14ac:dyDescent="0.25">
      <c r="A12" s="34" t="s">
        <v>32</v>
      </c>
      <c r="B12" s="35" t="s">
        <v>32</v>
      </c>
      <c r="C12" s="35" t="s">
        <v>32</v>
      </c>
      <c r="D12" s="36" t="s">
        <v>33</v>
      </c>
      <c r="E12" s="37">
        <v>51424</v>
      </c>
      <c r="F12" s="37">
        <v>60125</v>
      </c>
      <c r="G12" s="37">
        <v>43191</v>
      </c>
      <c r="H12" s="37">
        <v>51424</v>
      </c>
      <c r="I12" s="37">
        <v>58108</v>
      </c>
      <c r="J12" s="37">
        <f>I12-H12</f>
        <v>6684</v>
      </c>
      <c r="K12" s="38">
        <f>(J12/H12)</f>
        <v>0.12997822028624767</v>
      </c>
      <c r="L12" s="14"/>
    </row>
    <row r="13" spans="1:12" s="15" customFormat="1" ht="15" customHeight="1" x14ac:dyDescent="0.25">
      <c r="A13" s="21" t="s">
        <v>11</v>
      </c>
      <c r="B13" s="21" t="s">
        <v>32</v>
      </c>
      <c r="C13" s="21" t="s">
        <v>32</v>
      </c>
      <c r="D13" s="22" t="s">
        <v>34</v>
      </c>
      <c r="E13" s="23">
        <v>1395</v>
      </c>
      <c r="F13" s="23">
        <v>1812</v>
      </c>
      <c r="G13" s="23">
        <v>1812</v>
      </c>
      <c r="H13" s="23">
        <v>1395</v>
      </c>
      <c r="I13" s="23">
        <v>1395</v>
      </c>
      <c r="J13" s="24"/>
      <c r="K13" s="25" t="s">
        <v>32</v>
      </c>
      <c r="L13" s="14"/>
    </row>
    <row r="14" spans="1:12" s="15" customFormat="1" ht="15" customHeight="1" x14ac:dyDescent="0.25">
      <c r="A14" s="16" t="s">
        <v>32</v>
      </c>
      <c r="B14" s="16" t="s">
        <v>35</v>
      </c>
      <c r="C14" s="16" t="s">
        <v>32</v>
      </c>
      <c r="D14" s="17" t="s">
        <v>36</v>
      </c>
      <c r="E14" s="18">
        <v>1395</v>
      </c>
      <c r="F14" s="18">
        <v>1812</v>
      </c>
      <c r="G14" s="18">
        <v>1812</v>
      </c>
      <c r="H14" s="18">
        <v>1395</v>
      </c>
      <c r="I14" s="18">
        <v>1395</v>
      </c>
      <c r="J14" s="19"/>
      <c r="K14" s="20" t="s">
        <v>32</v>
      </c>
      <c r="L14" s="14"/>
    </row>
    <row r="15" spans="1:12" s="15" customFormat="1" ht="15" customHeight="1" x14ac:dyDescent="0.25">
      <c r="A15" s="16" t="s">
        <v>32</v>
      </c>
      <c r="B15" s="16" t="s">
        <v>32</v>
      </c>
      <c r="C15" s="16" t="s">
        <v>39</v>
      </c>
      <c r="D15" s="17" t="s">
        <v>40</v>
      </c>
      <c r="E15" s="18">
        <v>0</v>
      </c>
      <c r="F15" s="18">
        <v>417</v>
      </c>
      <c r="G15" s="18">
        <v>417</v>
      </c>
      <c r="H15" s="18">
        <v>0</v>
      </c>
      <c r="I15" s="18">
        <v>0</v>
      </c>
      <c r="J15" s="19"/>
      <c r="K15" s="20" t="s">
        <v>32</v>
      </c>
      <c r="L15" s="14"/>
    </row>
    <row r="16" spans="1:12" s="15" customFormat="1" ht="15" customHeight="1" x14ac:dyDescent="0.25">
      <c r="A16" s="16" t="s">
        <v>32</v>
      </c>
      <c r="B16" s="16" t="s">
        <v>32</v>
      </c>
      <c r="C16" s="16" t="s">
        <v>41</v>
      </c>
      <c r="D16" s="17" t="s">
        <v>42</v>
      </c>
      <c r="E16" s="18">
        <v>1395</v>
      </c>
      <c r="F16" s="18">
        <v>1395</v>
      </c>
      <c r="G16" s="18">
        <v>1395</v>
      </c>
      <c r="H16" s="18">
        <v>1395</v>
      </c>
      <c r="I16" s="18">
        <v>1395</v>
      </c>
      <c r="J16" s="19"/>
      <c r="K16" s="20" t="s">
        <v>32</v>
      </c>
      <c r="L16" s="14"/>
    </row>
    <row r="17" spans="1:12" s="15" customFormat="1" ht="15" customHeight="1" x14ac:dyDescent="0.25">
      <c r="A17" s="16" t="s">
        <v>43</v>
      </c>
      <c r="B17" s="16" t="s">
        <v>32</v>
      </c>
      <c r="C17" s="16" t="s">
        <v>32</v>
      </c>
      <c r="D17" s="17" t="s">
        <v>44</v>
      </c>
      <c r="E17" s="18">
        <v>6909</v>
      </c>
      <c r="F17" s="18">
        <v>6909</v>
      </c>
      <c r="G17" s="18">
        <v>6929</v>
      </c>
      <c r="H17" s="18">
        <v>6909</v>
      </c>
      <c r="I17" s="18">
        <v>6909</v>
      </c>
      <c r="J17" s="19"/>
      <c r="K17" s="20" t="s">
        <v>32</v>
      </c>
      <c r="L17" s="14"/>
    </row>
    <row r="18" spans="1:12" s="15" customFormat="1" ht="15" customHeight="1" x14ac:dyDescent="0.25">
      <c r="A18" s="16" t="s">
        <v>32</v>
      </c>
      <c r="B18" s="16" t="s">
        <v>46</v>
      </c>
      <c r="C18" s="16" t="s">
        <v>32</v>
      </c>
      <c r="D18" s="17" t="s">
        <v>47</v>
      </c>
      <c r="E18" s="18">
        <v>6909</v>
      </c>
      <c r="F18" s="18">
        <v>6909</v>
      </c>
      <c r="G18" s="18">
        <v>6929</v>
      </c>
      <c r="H18" s="18">
        <v>6909</v>
      </c>
      <c r="I18" s="18">
        <v>6909</v>
      </c>
      <c r="J18" s="19"/>
      <c r="K18" s="20" t="s">
        <v>32</v>
      </c>
      <c r="L18" s="14"/>
    </row>
    <row r="19" spans="1:12" s="15" customFormat="1" ht="15" customHeight="1" x14ac:dyDescent="0.25">
      <c r="A19" s="16" t="s">
        <v>48</v>
      </c>
      <c r="B19" s="16" t="s">
        <v>32</v>
      </c>
      <c r="C19" s="16" t="s">
        <v>32</v>
      </c>
      <c r="D19" s="17" t="s">
        <v>49</v>
      </c>
      <c r="E19" s="18">
        <v>42010</v>
      </c>
      <c r="F19" s="18">
        <v>42440</v>
      </c>
      <c r="G19" s="18">
        <v>26768</v>
      </c>
      <c r="H19" s="18">
        <v>42010</v>
      </c>
      <c r="I19" s="18">
        <v>49094</v>
      </c>
      <c r="J19" s="18">
        <f>I19-H19</f>
        <v>7084</v>
      </c>
      <c r="K19" s="20">
        <f>(J19/H19)</f>
        <v>0.16862651749583432</v>
      </c>
      <c r="L19" s="14"/>
    </row>
    <row r="20" spans="1:12" s="15" customFormat="1" ht="15" customHeight="1" x14ac:dyDescent="0.25">
      <c r="A20" s="16" t="s">
        <v>32</v>
      </c>
      <c r="B20" s="16" t="s">
        <v>14</v>
      </c>
      <c r="C20" s="16" t="s">
        <v>32</v>
      </c>
      <c r="D20" s="17" t="s">
        <v>50</v>
      </c>
      <c r="E20" s="18">
        <v>42010</v>
      </c>
      <c r="F20" s="18">
        <v>42440</v>
      </c>
      <c r="G20" s="18">
        <v>26768</v>
      </c>
      <c r="H20" s="18">
        <v>42010</v>
      </c>
      <c r="I20" s="18">
        <v>49094</v>
      </c>
      <c r="J20" s="18">
        <f>I20-H20</f>
        <v>7084</v>
      </c>
      <c r="K20" s="20">
        <f>(J20/H20)</f>
        <v>0.16862651749583432</v>
      </c>
      <c r="L20" s="14"/>
    </row>
    <row r="21" spans="1:12" s="15" customFormat="1" ht="15" customHeight="1" x14ac:dyDescent="0.25">
      <c r="A21" s="16" t="s">
        <v>7</v>
      </c>
      <c r="B21" s="16" t="s">
        <v>32</v>
      </c>
      <c r="C21" s="16" t="s">
        <v>32</v>
      </c>
      <c r="D21" s="17" t="s">
        <v>51</v>
      </c>
      <c r="E21" s="18">
        <v>0</v>
      </c>
      <c r="F21" s="18">
        <v>7338</v>
      </c>
      <c r="G21" s="18">
        <v>7338</v>
      </c>
      <c r="H21" s="18">
        <v>0</v>
      </c>
      <c r="I21" s="18">
        <v>0</v>
      </c>
      <c r="J21" s="19"/>
      <c r="K21" s="20" t="s">
        <v>32</v>
      </c>
      <c r="L21" s="14"/>
    </row>
    <row r="22" spans="1:12" s="15" customFormat="1" ht="15" customHeight="1" x14ac:dyDescent="0.25">
      <c r="A22" s="16"/>
      <c r="B22" s="16" t="s">
        <v>100</v>
      </c>
      <c r="C22" s="16" t="s">
        <v>32</v>
      </c>
      <c r="D22" s="17" t="s">
        <v>101</v>
      </c>
      <c r="E22" s="18">
        <f>+E21</f>
        <v>0</v>
      </c>
      <c r="F22" s="18">
        <f>+F21</f>
        <v>7338</v>
      </c>
      <c r="G22" s="18">
        <f t="shared" ref="G22:I22" si="0">+G21</f>
        <v>7338</v>
      </c>
      <c r="H22" s="18">
        <f t="shared" si="0"/>
        <v>0</v>
      </c>
      <c r="I22" s="18">
        <f t="shared" si="0"/>
        <v>0</v>
      </c>
      <c r="J22" s="19"/>
      <c r="K22" s="20"/>
      <c r="L22" s="14"/>
    </row>
    <row r="23" spans="1:12" s="15" customFormat="1" ht="15" customHeight="1" x14ac:dyDescent="0.25">
      <c r="A23" s="16" t="s">
        <v>52</v>
      </c>
      <c r="B23" s="16" t="s">
        <v>32</v>
      </c>
      <c r="C23" s="16" t="s">
        <v>32</v>
      </c>
      <c r="D23" s="17" t="s">
        <v>53</v>
      </c>
      <c r="E23" s="18">
        <v>1100</v>
      </c>
      <c r="F23" s="18">
        <v>1100</v>
      </c>
      <c r="G23" s="18">
        <v>344</v>
      </c>
      <c r="H23" s="18">
        <v>1100</v>
      </c>
      <c r="I23" s="18">
        <v>700</v>
      </c>
      <c r="J23" s="18">
        <f>I23-H23</f>
        <v>-400</v>
      </c>
      <c r="K23" s="20">
        <f>(J23/H23)</f>
        <v>-0.36363636363636365</v>
      </c>
      <c r="L23" s="14"/>
    </row>
    <row r="24" spans="1:12" s="15" customFormat="1" ht="15" customHeight="1" x14ac:dyDescent="0.25">
      <c r="A24" s="16" t="s">
        <v>32</v>
      </c>
      <c r="B24" s="16" t="s">
        <v>54</v>
      </c>
      <c r="C24" s="16" t="s">
        <v>32</v>
      </c>
      <c r="D24" s="17" t="s">
        <v>55</v>
      </c>
      <c r="E24" s="18">
        <v>1100</v>
      </c>
      <c r="F24" s="18">
        <v>1100</v>
      </c>
      <c r="G24" s="18">
        <v>344</v>
      </c>
      <c r="H24" s="18">
        <v>1100</v>
      </c>
      <c r="I24" s="18">
        <v>700</v>
      </c>
      <c r="J24" s="18">
        <f>I24-H24</f>
        <v>-400</v>
      </c>
      <c r="K24" s="20">
        <f>(J24/H24)</f>
        <v>-0.36363636363636365</v>
      </c>
      <c r="L24" s="14"/>
    </row>
    <row r="25" spans="1:12" s="15" customFormat="1" ht="15" customHeight="1" x14ac:dyDescent="0.25">
      <c r="A25" s="39" t="s">
        <v>56</v>
      </c>
      <c r="B25" s="39" t="s">
        <v>32</v>
      </c>
      <c r="C25" s="39" t="s">
        <v>32</v>
      </c>
      <c r="D25" s="40" t="s">
        <v>57</v>
      </c>
      <c r="E25" s="41">
        <v>10</v>
      </c>
      <c r="F25" s="41">
        <v>526</v>
      </c>
      <c r="G25" s="41">
        <v>0</v>
      </c>
      <c r="H25" s="41">
        <v>10</v>
      </c>
      <c r="I25" s="41">
        <v>10</v>
      </c>
      <c r="J25" s="42"/>
      <c r="K25" s="43" t="s">
        <v>32</v>
      </c>
      <c r="L25" s="14"/>
    </row>
    <row r="26" spans="1:12" s="15" customFormat="1" ht="15" customHeight="1" x14ac:dyDescent="0.25">
      <c r="A26" s="34" t="s">
        <v>32</v>
      </c>
      <c r="B26" s="35" t="s">
        <v>32</v>
      </c>
      <c r="C26" s="35" t="s">
        <v>32</v>
      </c>
      <c r="D26" s="36" t="s">
        <v>58</v>
      </c>
      <c r="E26" s="37">
        <v>51424</v>
      </c>
      <c r="F26" s="37">
        <v>60125</v>
      </c>
      <c r="G26" s="37">
        <v>40613</v>
      </c>
      <c r="H26" s="37">
        <v>51424</v>
      </c>
      <c r="I26" s="37">
        <v>58108</v>
      </c>
      <c r="J26" s="37">
        <f>I26-H26</f>
        <v>6684</v>
      </c>
      <c r="K26" s="38">
        <f>(J26/H26)</f>
        <v>0.12997822028624767</v>
      </c>
      <c r="L26" s="14"/>
    </row>
    <row r="27" spans="1:12" s="15" customFormat="1" ht="15" customHeight="1" x14ac:dyDescent="0.25">
      <c r="A27" s="21" t="s">
        <v>59</v>
      </c>
      <c r="B27" s="21" t="s">
        <v>32</v>
      </c>
      <c r="C27" s="21" t="s">
        <v>32</v>
      </c>
      <c r="D27" s="22" t="s">
        <v>60</v>
      </c>
      <c r="E27" s="23">
        <v>16002</v>
      </c>
      <c r="F27" s="23">
        <v>16403</v>
      </c>
      <c r="G27" s="23">
        <v>9893</v>
      </c>
      <c r="H27" s="23">
        <v>16002</v>
      </c>
      <c r="I27" s="23">
        <v>16881</v>
      </c>
      <c r="J27" s="23">
        <f>I27-H27</f>
        <v>879</v>
      </c>
      <c r="K27" s="25">
        <f>(J27/H27)</f>
        <v>5.4930633670791151E-2</v>
      </c>
      <c r="L27" s="14"/>
    </row>
    <row r="28" spans="1:12" s="15" customFormat="1" ht="15" customHeight="1" x14ac:dyDescent="0.25">
      <c r="A28" s="16" t="s">
        <v>61</v>
      </c>
      <c r="B28" s="16" t="s">
        <v>32</v>
      </c>
      <c r="C28" s="16" t="s">
        <v>32</v>
      </c>
      <c r="D28" s="17" t="s">
        <v>62</v>
      </c>
      <c r="E28" s="18">
        <v>33169</v>
      </c>
      <c r="F28" s="18">
        <v>24618</v>
      </c>
      <c r="G28" s="18">
        <v>13034</v>
      </c>
      <c r="H28" s="18">
        <v>33169</v>
      </c>
      <c r="I28" s="18">
        <v>39376</v>
      </c>
      <c r="J28" s="18">
        <f>I28-H28</f>
        <v>6207</v>
      </c>
      <c r="K28" s="20">
        <f>(J28/H28)</f>
        <v>0.18713256353824353</v>
      </c>
      <c r="L28" s="14"/>
    </row>
    <row r="29" spans="1:12" s="15" customFormat="1" ht="15" customHeight="1" x14ac:dyDescent="0.25">
      <c r="A29" s="16" t="s">
        <v>66</v>
      </c>
      <c r="B29" s="16" t="s">
        <v>32</v>
      </c>
      <c r="C29" s="16" t="s">
        <v>32</v>
      </c>
      <c r="D29" s="17" t="s">
        <v>34</v>
      </c>
      <c r="E29" s="18">
        <v>10</v>
      </c>
      <c r="F29" s="18">
        <v>15915</v>
      </c>
      <c r="G29" s="18">
        <v>15915</v>
      </c>
      <c r="H29" s="18">
        <v>10</v>
      </c>
      <c r="I29" s="18">
        <v>10</v>
      </c>
      <c r="J29" s="19"/>
      <c r="K29" s="20" t="s">
        <v>32</v>
      </c>
      <c r="L29" s="14"/>
    </row>
    <row r="30" spans="1:12" ht="15" customHeight="1" x14ac:dyDescent="0.25">
      <c r="A30" s="6" t="s">
        <v>32</v>
      </c>
      <c r="B30" s="6" t="s">
        <v>68</v>
      </c>
      <c r="C30" s="6" t="s">
        <v>32</v>
      </c>
      <c r="D30" s="7" t="s">
        <v>69</v>
      </c>
      <c r="E30" s="8">
        <v>10</v>
      </c>
      <c r="F30" s="8">
        <v>15915</v>
      </c>
      <c r="G30" s="8">
        <v>15915</v>
      </c>
      <c r="H30" s="8">
        <v>10</v>
      </c>
      <c r="I30" s="8">
        <v>10</v>
      </c>
      <c r="J30" s="9"/>
      <c r="K30" s="10" t="s">
        <v>32</v>
      </c>
      <c r="L30" s="1"/>
    </row>
    <row r="31" spans="1:12" ht="15" customHeight="1" x14ac:dyDescent="0.25">
      <c r="A31" s="6" t="s">
        <v>32</v>
      </c>
      <c r="B31" s="6" t="s">
        <v>32</v>
      </c>
      <c r="C31" s="6" t="s">
        <v>74</v>
      </c>
      <c r="D31" s="7" t="s">
        <v>75</v>
      </c>
      <c r="E31" s="8">
        <v>10</v>
      </c>
      <c r="F31" s="8">
        <v>15915</v>
      </c>
      <c r="G31" s="8">
        <v>15915</v>
      </c>
      <c r="H31" s="8">
        <v>10</v>
      </c>
      <c r="I31" s="8">
        <v>10</v>
      </c>
      <c r="J31" s="9"/>
      <c r="K31" s="10" t="s">
        <v>32</v>
      </c>
      <c r="L31" s="1"/>
    </row>
    <row r="32" spans="1:12" ht="15" customHeight="1" x14ac:dyDescent="0.25">
      <c r="A32" s="6" t="s">
        <v>79</v>
      </c>
      <c r="B32" s="6" t="s">
        <v>32</v>
      </c>
      <c r="C32" s="6" t="s">
        <v>32</v>
      </c>
      <c r="D32" s="7" t="s">
        <v>80</v>
      </c>
      <c r="E32" s="8">
        <v>1133</v>
      </c>
      <c r="F32" s="8">
        <v>1133</v>
      </c>
      <c r="G32" s="8">
        <v>631</v>
      </c>
      <c r="H32" s="8">
        <v>1133</v>
      </c>
      <c r="I32" s="8">
        <v>1131</v>
      </c>
      <c r="J32" s="8">
        <f>I32-H32</f>
        <v>-2</v>
      </c>
      <c r="K32" s="10">
        <f>(J32/H32)</f>
        <v>-1.76522506619594E-3</v>
      </c>
      <c r="L32" s="1"/>
    </row>
    <row r="33" spans="1:12" ht="15" customHeight="1" x14ac:dyDescent="0.25">
      <c r="A33" s="6" t="s">
        <v>32</v>
      </c>
      <c r="B33" s="6" t="s">
        <v>68</v>
      </c>
      <c r="C33" s="6" t="s">
        <v>32</v>
      </c>
      <c r="D33" s="7" t="s">
        <v>81</v>
      </c>
      <c r="E33" s="8">
        <v>0</v>
      </c>
      <c r="F33" s="8">
        <v>0</v>
      </c>
      <c r="G33" s="8">
        <v>0</v>
      </c>
      <c r="H33" s="8">
        <v>0</v>
      </c>
      <c r="I33" s="8">
        <v>275</v>
      </c>
      <c r="J33" s="8">
        <f>I33-H33</f>
        <v>275</v>
      </c>
      <c r="K33" s="10" t="s">
        <v>32</v>
      </c>
      <c r="L33" s="1"/>
    </row>
    <row r="34" spans="1:12" ht="15" customHeight="1" x14ac:dyDescent="0.25">
      <c r="A34" s="6" t="s">
        <v>32</v>
      </c>
      <c r="B34" s="6" t="s">
        <v>11</v>
      </c>
      <c r="C34" s="6" t="s">
        <v>32</v>
      </c>
      <c r="D34" s="7" t="s">
        <v>84</v>
      </c>
      <c r="E34" s="8">
        <v>535</v>
      </c>
      <c r="F34" s="8">
        <v>535</v>
      </c>
      <c r="G34" s="8">
        <v>124</v>
      </c>
      <c r="H34" s="8">
        <v>535</v>
      </c>
      <c r="I34" s="8">
        <v>357</v>
      </c>
      <c r="J34" s="8">
        <f>I34-H34</f>
        <v>-178</v>
      </c>
      <c r="K34" s="10">
        <f>(J34/H34)</f>
        <v>-0.33271028037383177</v>
      </c>
      <c r="L34" s="1"/>
    </row>
    <row r="35" spans="1:12" ht="15" customHeight="1" x14ac:dyDescent="0.25">
      <c r="A35" s="6" t="s">
        <v>32</v>
      </c>
      <c r="B35" s="6" t="s">
        <v>85</v>
      </c>
      <c r="C35" s="6" t="s">
        <v>32</v>
      </c>
      <c r="D35" s="7" t="s">
        <v>86</v>
      </c>
      <c r="E35" s="8">
        <v>401</v>
      </c>
      <c r="F35" s="8">
        <v>401</v>
      </c>
      <c r="G35" s="8">
        <v>337</v>
      </c>
      <c r="H35" s="8">
        <v>401</v>
      </c>
      <c r="I35" s="8">
        <v>302</v>
      </c>
      <c r="J35" s="8">
        <f>I35-H35</f>
        <v>-99</v>
      </c>
      <c r="K35" s="10">
        <f>(J35/H35)</f>
        <v>-0.24688279301745636</v>
      </c>
      <c r="L35" s="1"/>
    </row>
    <row r="36" spans="1:12" ht="15" customHeight="1" x14ac:dyDescent="0.25">
      <c r="A36" s="6" t="s">
        <v>32</v>
      </c>
      <c r="B36" s="6" t="s">
        <v>54</v>
      </c>
      <c r="C36" s="6" t="s">
        <v>32</v>
      </c>
      <c r="D36" s="7" t="s">
        <v>87</v>
      </c>
      <c r="E36" s="8">
        <v>197</v>
      </c>
      <c r="F36" s="8">
        <v>197</v>
      </c>
      <c r="G36" s="8">
        <v>170</v>
      </c>
      <c r="H36" s="8">
        <v>197</v>
      </c>
      <c r="I36" s="8">
        <v>197</v>
      </c>
      <c r="J36" s="9"/>
      <c r="K36" s="10" t="s">
        <v>32</v>
      </c>
      <c r="L36" s="1"/>
    </row>
    <row r="37" spans="1:12" ht="15" customHeight="1" x14ac:dyDescent="0.25">
      <c r="A37" s="55" t="s">
        <v>88</v>
      </c>
      <c r="B37" s="55" t="s">
        <v>32</v>
      </c>
      <c r="C37" s="55" t="s">
        <v>32</v>
      </c>
      <c r="D37" s="56" t="s">
        <v>89</v>
      </c>
      <c r="E37" s="57">
        <v>1100</v>
      </c>
      <c r="F37" s="57">
        <v>1100</v>
      </c>
      <c r="G37" s="57">
        <v>184</v>
      </c>
      <c r="H37" s="57">
        <v>1100</v>
      </c>
      <c r="I37" s="57">
        <v>700</v>
      </c>
      <c r="J37" s="57">
        <f>I37-H37</f>
        <v>-400</v>
      </c>
      <c r="K37" s="58">
        <f>(J37/H37)</f>
        <v>-0.36363636363636365</v>
      </c>
      <c r="L37" s="1"/>
    </row>
    <row r="38" spans="1:12" ht="15" customHeight="1" x14ac:dyDescent="0.25">
      <c r="A38" s="26" t="s">
        <v>32</v>
      </c>
      <c r="B38" s="26" t="s">
        <v>54</v>
      </c>
      <c r="C38" s="26" t="s">
        <v>32</v>
      </c>
      <c r="D38" s="27" t="s">
        <v>55</v>
      </c>
      <c r="E38" s="28">
        <v>1100</v>
      </c>
      <c r="F38" s="28">
        <v>1100</v>
      </c>
      <c r="G38" s="28">
        <v>184</v>
      </c>
      <c r="H38" s="28">
        <v>1100</v>
      </c>
      <c r="I38" s="28">
        <v>700</v>
      </c>
      <c r="J38" s="28">
        <f>I38-H38</f>
        <v>-400</v>
      </c>
      <c r="K38" s="29">
        <f>(J38/H38)</f>
        <v>-0.36363636363636365</v>
      </c>
      <c r="L38" s="1"/>
    </row>
    <row r="39" spans="1:12" ht="15" customHeight="1" x14ac:dyDescent="0.25">
      <c r="A39" s="6" t="s">
        <v>90</v>
      </c>
      <c r="B39" s="6" t="s">
        <v>32</v>
      </c>
      <c r="C39" s="6" t="s">
        <v>32</v>
      </c>
      <c r="D39" s="7" t="s">
        <v>91</v>
      </c>
      <c r="E39" s="8">
        <v>10</v>
      </c>
      <c r="F39" s="8">
        <v>956</v>
      </c>
      <c r="G39" s="8">
        <v>956</v>
      </c>
      <c r="H39" s="8">
        <v>10</v>
      </c>
      <c r="I39" s="8">
        <v>10</v>
      </c>
      <c r="J39" s="9"/>
      <c r="K39" s="10" t="s">
        <v>32</v>
      </c>
      <c r="L39" s="1"/>
    </row>
    <row r="40" spans="1:12" ht="15" customHeight="1" x14ac:dyDescent="0.25">
      <c r="A40" s="30" t="s">
        <v>32</v>
      </c>
      <c r="B40" s="30" t="s">
        <v>54</v>
      </c>
      <c r="C40" s="30" t="s">
        <v>32</v>
      </c>
      <c r="D40" s="31" t="s">
        <v>92</v>
      </c>
      <c r="E40" s="32">
        <v>10</v>
      </c>
      <c r="F40" s="32">
        <v>956</v>
      </c>
      <c r="G40" s="32">
        <v>956</v>
      </c>
      <c r="H40" s="32">
        <v>10</v>
      </c>
      <c r="I40" s="32">
        <v>10</v>
      </c>
      <c r="J40" s="60"/>
      <c r="K40" s="33" t="s">
        <v>32</v>
      </c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65" t="s">
        <v>93</v>
      </c>
      <c r="B42" s="66"/>
      <c r="C42" s="66"/>
      <c r="D42" s="66"/>
      <c r="E42" s="12">
        <v>50314</v>
      </c>
      <c r="F42" s="12">
        <v>58069</v>
      </c>
      <c r="G42" s="12">
        <v>39473</v>
      </c>
      <c r="H42" s="12">
        <v>50314</v>
      </c>
      <c r="I42" s="12">
        <v>57398</v>
      </c>
      <c r="J42" s="12">
        <v>7084</v>
      </c>
      <c r="K42" s="13">
        <v>0.14079580236117184</v>
      </c>
      <c r="L42" s="1"/>
    </row>
    <row r="43" spans="1:12" ht="15" customHeight="1" x14ac:dyDescent="0.25">
      <c r="A43" s="67" t="s">
        <v>94</v>
      </c>
      <c r="B43" s="68"/>
      <c r="C43" s="68"/>
      <c r="D43" s="68"/>
      <c r="E43" s="68"/>
      <c r="F43" s="68"/>
      <c r="G43" s="68"/>
      <c r="H43" s="68"/>
      <c r="I43" s="68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9370078740157483" bottom="0" header="0.31496062992125984" footer="0.31496062992125984"/>
  <pageSetup paperSize="119" scale="86" fitToHeight="0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cuadro Comparativo analitico</vt:lpstr>
      <vt:lpstr>cuadro Comparativo analitico 2</vt:lpstr>
      <vt:lpstr>cuadro Comparativo analitico 3</vt:lpstr>
      <vt:lpstr>'cuadro Comparativo analitico'!Área_de_impresión</vt:lpstr>
      <vt:lpstr>'cuadro Comparativo analitico 2'!Área_de_impresión</vt:lpstr>
      <vt:lpstr>'cuadro Comparativo analitico 3'!Área_de_impresión</vt:lpstr>
      <vt:lpstr>JR_PAGE_ANCHOR_0_1</vt:lpstr>
      <vt:lpstr>JR_PAGE_ANCHOR_1_1</vt:lpstr>
      <vt:lpstr>JR_PAGE_ANCHOR_2_1</vt:lpstr>
      <vt:lpstr>'cuadro Comparativo analitico'!Títulos_a_imprimir</vt:lpstr>
      <vt:lpstr>'cuadro Comparativo analitico 2'!Títulos_a_imprimir</vt:lpstr>
      <vt:lpstr>'cuadro Comparativo analitico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2023-09-27T23:07:58Z</dcterms:created>
  <dcterms:modified xsi:type="dcterms:W3CDTF">2023-09-29T13:14:17Z</dcterms:modified>
</cp:coreProperties>
</file>