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681ACFFB-952C-4F8C-B1F7-86CDC7C314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2" r:id="rId1"/>
  </sheets>
  <definedNames>
    <definedName name="_xlnm.Print_Area" localSheetId="0">'cuadro Comparativo analitico'!$A$1:$K$72</definedName>
    <definedName name="JR_PAGE_ANCHOR_0_1" localSheetId="0">'cuadro Comparativo analitico'!$A$1</definedName>
    <definedName name="JR_PAGE_ANCHOR_0_1">#REF!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2" l="1"/>
  <c r="E71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E16" i="2"/>
  <c r="E12" i="2" l="1"/>
  <c r="E13" i="2"/>
  <c r="E14" i="2"/>
  <c r="E35" i="2"/>
  <c r="E36" i="2" l="1"/>
  <c r="J12" i="2"/>
  <c r="J36" i="2" l="1"/>
  <c r="J35" i="2"/>
  <c r="K35" i="2" s="1"/>
  <c r="J16" i="2"/>
  <c r="J15" i="2"/>
  <c r="J14" i="2"/>
  <c r="J13" i="2"/>
  <c r="K12" i="2"/>
</calcChain>
</file>

<file path=xl/sharedStrings.xml><?xml version="1.0" encoding="utf-8"?>
<sst xmlns="http://schemas.openxmlformats.org/spreadsheetml/2006/main" count="265" uniqueCount="130">
  <si>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</si>
  <si>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</si>
  <si>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</si>
  <si>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SALUD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</si>
  <si>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</si>
  <si>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16</t>
    </r>
  </si>
  <si>
    <r>
      <rPr>
        <sz val="10"/>
        <rFont val="Aptos Narrow"/>
        <family val="2"/>
      </rPr>
      <t xml:space="preserve"> 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</si>
  <si>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</si>
  <si>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</si>
  <si>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</si>
  <si>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</si>
  <si>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</si>
  <si>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</si>
  <si>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</si>
  <si>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</si>
  <si>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</si>
  <si>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</si>
  <si>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</si>
  <si>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</si>
  <si>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</si>
  <si>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</si>
  <si>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</si>
  <si>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</si>
  <si>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</si>
  <si>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</si>
  <si>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007</t>
    </r>
  </si>
  <si>
    <r>
      <rPr>
        <sz val="10"/>
        <rFont val="Times New Roman"/>
        <family val="1"/>
      </rPr>
      <t>Fondo Nacional de Salud - Atención Primaria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</si>
  <si>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</si>
  <si>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Fondo Nacional de Salud - Prestaciones Institucionales</t>
    </r>
  </si>
  <si>
    <r>
      <rPr>
        <sz val="10"/>
        <rFont val="Times New Roman"/>
        <family val="1"/>
      </rPr>
      <t>010</t>
    </r>
  </si>
  <si>
    <r>
      <rPr>
        <sz val="10"/>
        <rFont val="Times New Roman"/>
        <family val="1"/>
      </rPr>
      <t>Subsecretaría de Salud Pública</t>
    </r>
  </si>
  <si>
    <r>
      <rPr>
        <sz val="10"/>
        <rFont val="Times New Roman"/>
        <family val="1"/>
      </rPr>
      <t>013</t>
    </r>
  </si>
  <si>
    <r>
      <rPr>
        <sz val="10"/>
        <rFont val="Times New Roman"/>
        <family val="1"/>
      </rPr>
      <t>Subsecretaría de Redes Asistenciales</t>
    </r>
  </si>
  <si>
    <r>
      <rPr>
        <sz val="10"/>
        <rFont val="Times New Roman"/>
        <family val="1"/>
      </rPr>
      <t>014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</si>
  <si>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</si>
  <si>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</si>
  <si>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</si>
  <si>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</si>
  <si>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</si>
  <si>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</si>
  <si>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</si>
  <si>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</si>
  <si>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</si>
  <si>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</si>
  <si>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</si>
  <si>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</si>
  <si>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</si>
  <si>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</si>
  <si>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</si>
  <si>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</si>
  <si>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</si>
  <si>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</si>
  <si>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Por Anticipos a Contratistas</t>
    </r>
  </si>
  <si>
    <r>
      <rPr>
        <sz val="10"/>
        <rFont val="Times New Roman"/>
        <family val="1"/>
      </rPr>
      <t>Anticipos a Contratistas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</si>
  <si>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</si>
  <si>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</si>
  <si>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</si>
  <si>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</si>
  <si>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Inversión Sectorial en Salud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</si>
  <si>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</si>
  <si>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</si>
  <si>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</si>
  <si>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</si>
  <si>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</si>
  <si>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</si>
  <si>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</si>
  <si>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</si>
  <si>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</si>
  <si>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</si>
  <si>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</si>
  <si>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</si>
  <si>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de Asistencia Social</t>
    </r>
  </si>
  <si>
    <r>
      <rPr>
        <sz val="10"/>
        <rFont val="Times New Roman"/>
        <family val="1"/>
      </rPr>
      <t>Ayudas Económicas y Otros Pagos Preventivos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</si>
  <si>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</si>
  <si>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Indemnización de Cargo Fiscal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</si>
  <si>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</si>
  <si>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395</t>
    </r>
  </si>
  <si>
    <r>
      <rPr>
        <sz val="10"/>
        <rFont val="Times New Roman"/>
        <family val="1"/>
      </rPr>
      <t>461</t>
    </r>
  </si>
  <si>
    <r>
      <rPr>
        <sz val="10"/>
        <rFont val="Times New Roman"/>
        <family val="1"/>
      </rPr>
      <t>Centros de Prevención de Alcoholismo y Salud Mental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</si>
  <si>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</si>
  <si>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298</t>
    </r>
  </si>
  <si>
    <r>
      <rPr>
        <sz val="10"/>
        <rFont val="Times New Roman"/>
        <family val="1"/>
      </rPr>
      <t>Atención Primaria, Ley N° 19.378</t>
    </r>
  </si>
  <si>
    <r>
      <rPr>
        <sz val="10"/>
        <rFont val="Times New Roman"/>
        <family val="1"/>
      </rPr>
      <t>A Instituciones Privadas Ejecutoras de Políticas Públicas</t>
    </r>
  </si>
  <si>
    <r>
      <rPr>
        <sz val="10"/>
        <rFont val="Times New Roman"/>
        <family val="1"/>
      </rPr>
      <t>Programa Especial de Salud y Pueblos Indígenas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</si>
  <si>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</si>
  <si>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</si>
  <si>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</si>
  <si>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</si>
  <si>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</si>
  <si>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</si>
  <si>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</si>
  <si>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</si>
  <si>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</si>
  <si>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</si>
  <si>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</si>
  <si>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</si>
  <si>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</si>
  <si>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</si>
  <si>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</si>
  <si>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</si>
  <si>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</si>
  <si>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</si>
  <si>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</si>
  <si>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</si>
  <si>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</si>
  <si>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</si>
  <si>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</si>
  <si>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</si>
  <si>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</si>
  <si>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Fondo Nacional de Salud - Financiamiento GRD</t>
    </r>
    <r>
      <rPr>
        <sz val="10"/>
        <color rgb="FF000000"/>
        <rFont val="Times New Roman"/>
        <family val="2"/>
      </rPr>
      <t xml:space="preserve"> 014-018</t>
    </r>
  </si>
  <si>
    <t>Subpartida:</t>
  </si>
  <si>
    <t>SERVICIOS DE SALUD</t>
  </si>
  <si>
    <t>SUBPARTIDA:</t>
  </si>
  <si>
    <t>1603</t>
  </si>
  <si>
    <t>Variación monto $
(5) - (4)</t>
  </si>
  <si>
    <t xml:space="preserve">   Variación %
(6) / (4)</t>
  </si>
  <si>
    <t>PROYECTO DE LEY DE PRESUPUESTOS PARA EL AÑO 2026</t>
  </si>
  <si>
    <t>CUADRO COMPARATIVO ANALITICO AÑOS 2025 - 2026</t>
  </si>
  <si>
    <t>LEY DE PPTOS AÑO 2025
(Inicial + Reajuste + Leyes Especiales)</t>
  </si>
  <si>
    <t>(En $ de 2025)</t>
  </si>
  <si>
    <t>PRESUPUESTO VIGENTE AÑO 2025 A AGOSTO</t>
  </si>
  <si>
    <t>EJECUCIÓN
AÑO 2025 AL 31 DE AGOSTO</t>
  </si>
  <si>
    <t>(En $ de 2026)</t>
  </si>
  <si>
    <t>PROYECTO DE LEY DE PRESUPUESTOS AÑO 2026</t>
  </si>
  <si>
    <t>004</t>
  </si>
  <si>
    <t>Otras Indemnizaciones</t>
  </si>
  <si>
    <t>De aportes al Fondo Ley N°20.444</t>
  </si>
  <si>
    <t>028</t>
  </si>
  <si>
    <t>014</t>
  </si>
  <si>
    <t>Gobierno Regional de Los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</si>
</sst>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3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ptos Narrow"/>
      <family val="2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6" borderId="3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 vertical="center" wrapText="1"/>
    </xf>
    <xf numFmtId="0" fontId="3" fillId="24" borderId="2" xfId="0" applyFont="1" applyFill="1" applyBorder="1" applyAlignment="1">
      <alignment horizontal="center" vertical="top" wrapText="1"/>
    </xf>
    <xf numFmtId="0" fontId="2" fillId="25" borderId="2" xfId="0" applyFont="1" applyFill="1" applyBorder="1" applyAlignment="1">
      <alignment horizontal="left" vertical="top" wrapText="1"/>
    </xf>
    <xf numFmtId="3" fontId="2" fillId="26" borderId="2" xfId="0" applyNumberFormat="1" applyFont="1" applyFill="1" applyBorder="1" applyAlignment="1">
      <alignment horizontal="right" vertical="top" wrapText="1"/>
    </xf>
    <xf numFmtId="164" fontId="2" fillId="27" borderId="2" xfId="0" applyNumberFormat="1" applyFont="1" applyFill="1" applyBorder="1" applyAlignment="1">
      <alignment horizontal="right" vertical="top" wrapText="1"/>
    </xf>
    <xf numFmtId="3" fontId="2" fillId="30" borderId="3" xfId="0" applyNumberFormat="1" applyFont="1" applyFill="1" applyBorder="1" applyAlignment="1">
      <alignment horizontal="right" vertical="center" wrapText="1"/>
    </xf>
    <xf numFmtId="164" fontId="2" fillId="31" borderId="3" xfId="0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3" fontId="3" fillId="0" borderId="6" xfId="0" applyNumberFormat="1" applyFont="1" applyBorder="1" applyAlignment="1">
      <alignment horizontal="right" vertical="top" wrapText="1"/>
    </xf>
    <xf numFmtId="164" fontId="3" fillId="0" borderId="6" xfId="0" applyNumberFormat="1" applyFont="1" applyBorder="1" applyAlignment="1">
      <alignment horizontal="right" vertical="top" wrapText="1"/>
    </xf>
    <xf numFmtId="0" fontId="11" fillId="0" borderId="6" xfId="0" applyFont="1" applyBorder="1" applyAlignment="1">
      <alignment horizontal="left" vertical="top" wrapText="1"/>
    </xf>
    <xf numFmtId="0" fontId="0" fillId="4" borderId="0" xfId="0" applyFill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3" fontId="3" fillId="0" borderId="12" xfId="0" applyNumberFormat="1" applyFont="1" applyBorder="1" applyAlignment="1">
      <alignment horizontal="right" vertical="top" wrapText="1"/>
    </xf>
    <xf numFmtId="164" fontId="3" fillId="0" borderId="12" xfId="0" applyNumberFormat="1" applyFont="1" applyBorder="1" applyAlignment="1">
      <alignment horizontal="right" vertical="top" wrapText="1"/>
    </xf>
    <xf numFmtId="0" fontId="0" fillId="4" borderId="13" xfId="0" applyFill="1" applyBorder="1" applyAlignment="1" applyProtection="1">
      <alignment wrapText="1"/>
      <protection locked="0"/>
    </xf>
    <xf numFmtId="0" fontId="0" fillId="0" borderId="13" xfId="0" applyBorder="1"/>
    <xf numFmtId="0" fontId="7" fillId="21" borderId="5" xfId="0" applyFont="1" applyFill="1" applyBorder="1" applyAlignment="1">
      <alignment horizontal="center" vertical="center" wrapText="1"/>
    </xf>
    <xf numFmtId="0" fontId="7" fillId="19" borderId="4" xfId="0" applyFont="1" applyFill="1" applyBorder="1" applyAlignment="1">
      <alignment horizontal="center" vertical="top" wrapText="1"/>
    </xf>
    <xf numFmtId="0" fontId="7" fillId="20" borderId="4" xfId="0" applyFont="1" applyFill="1" applyBorder="1" applyAlignment="1">
      <alignment horizontal="center" vertical="top" wrapText="1"/>
    </xf>
    <xf numFmtId="0" fontId="7" fillId="22" borderId="5" xfId="0" applyFont="1" applyFill="1" applyBorder="1" applyAlignment="1">
      <alignment horizontal="center" vertical="center" wrapText="1"/>
    </xf>
    <xf numFmtId="3" fontId="0" fillId="0" borderId="0" xfId="0" applyNumberFormat="1"/>
    <xf numFmtId="0" fontId="3" fillId="0" borderId="6" xfId="0" quotePrefix="1" applyFont="1" applyBorder="1" applyAlignment="1">
      <alignment horizontal="center" vertical="top" wrapText="1"/>
    </xf>
    <xf numFmtId="0" fontId="12" fillId="0" borderId="12" xfId="0" applyFont="1" applyBorder="1" applyAlignment="1" applyProtection="1">
      <alignment horizontal="right" vertical="top" wrapText="1"/>
      <protection locked="0"/>
    </xf>
    <xf numFmtId="3" fontId="2" fillId="0" borderId="3" xfId="0" applyNumberFormat="1" applyFont="1" applyBorder="1" applyAlignment="1">
      <alignment horizontal="right" vertical="center" wrapText="1"/>
    </xf>
    <xf numFmtId="0" fontId="7" fillId="21" borderId="5" xfId="0" applyFont="1" applyFill="1" applyBorder="1" applyAlignment="1">
      <alignment horizontal="center" vertical="center" wrapText="1"/>
    </xf>
    <xf numFmtId="0" fontId="2" fillId="23" borderId="5" xfId="0" applyFont="1" applyFill="1" applyBorder="1" applyAlignment="1" applyProtection="1">
      <alignment horizontal="center" vertical="center" wrapText="1"/>
      <protection locked="0"/>
    </xf>
    <xf numFmtId="0" fontId="2" fillId="28" borderId="3" xfId="0" applyFont="1" applyFill="1" applyBorder="1" applyAlignment="1">
      <alignment horizontal="left" vertical="top" wrapText="1"/>
    </xf>
    <xf numFmtId="0" fontId="2" fillId="29" borderId="3" xfId="0" applyFont="1" applyFill="1" applyBorder="1" applyAlignment="1" applyProtection="1">
      <alignment horizontal="left" vertical="top" wrapText="1"/>
      <protection locked="0"/>
    </xf>
    <xf numFmtId="0" fontId="5" fillId="32" borderId="1" xfId="0" applyFont="1" applyFill="1" applyBorder="1" applyAlignment="1">
      <alignment horizontal="left" wrapText="1"/>
    </xf>
    <xf numFmtId="0" fontId="5" fillId="33" borderId="1" xfId="0" applyFont="1" applyFill="1" applyBorder="1" applyAlignment="1" applyProtection="1">
      <alignment horizontal="left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2" xfId="0" applyFont="1" applyFill="1" applyBorder="1" applyAlignment="1">
      <alignment horizontal="center" vertical="center" wrapText="1"/>
    </xf>
    <xf numFmtId="0" fontId="2" fillId="18" borderId="2" xfId="0" applyFont="1" applyFill="1" applyBorder="1" applyAlignment="1" applyProtection="1">
      <alignment horizontal="center" vertical="center" wrapText="1"/>
      <protection locked="0"/>
    </xf>
    <xf numFmtId="0" fontId="8" fillId="8" borderId="9" xfId="0" applyFont="1" applyFill="1" applyBorder="1" applyAlignment="1">
      <alignment horizontal="left" vertical="top" wrapText="1"/>
    </xf>
    <xf numFmtId="0" fontId="11" fillId="9" borderId="10" xfId="0" applyFont="1" applyFill="1" applyBorder="1" applyAlignment="1" applyProtection="1">
      <alignment horizontal="left" vertical="top" wrapText="1"/>
      <protection locked="0"/>
    </xf>
    <xf numFmtId="0" fontId="3" fillId="8" borderId="10" xfId="0" applyFont="1" applyFill="1" applyBorder="1" applyAlignment="1">
      <alignment horizontal="left" vertical="top" wrapText="1"/>
    </xf>
    <xf numFmtId="0" fontId="3" fillId="8" borderId="1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7" xfId="0" applyFont="1" applyFill="1" applyBorder="1" applyAlignment="1">
      <alignment horizontal="left" vertical="top" wrapText="1"/>
    </xf>
    <xf numFmtId="0" fontId="3" fillId="9" borderId="7" xfId="0" applyFont="1" applyFill="1" applyBorder="1" applyAlignment="1" applyProtection="1">
      <alignment horizontal="left" vertical="top" wrapText="1"/>
      <protection locked="0"/>
    </xf>
    <xf numFmtId="0" fontId="3" fillId="10" borderId="8" xfId="0" applyFont="1" applyFill="1" applyBorder="1" applyAlignment="1">
      <alignment horizontal="left" vertical="top" wrapText="1"/>
    </xf>
    <xf numFmtId="0" fontId="3" fillId="11" borderId="8" xfId="0" applyFont="1" applyFill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left" vertical="top" wrapText="1"/>
    </xf>
    <xf numFmtId="3" fontId="3" fillId="0" borderId="14" xfId="0" applyNumberFormat="1" applyFont="1" applyBorder="1" applyAlignment="1">
      <alignment horizontal="right" vertical="top" wrapText="1"/>
    </xf>
    <xf numFmtId="164" fontId="3" fillId="0" borderId="14" xfId="0" applyNumberFormat="1" applyFont="1" applyBorder="1" applyAlignment="1">
      <alignment horizontal="right" vertical="top" wrapText="1"/>
    </xf>
    <xf numFmtId="0" fontId="0" fillId="4" borderId="1" xfId="0" applyFill="1" applyBorder="1" applyAlignment="1" applyProtection="1">
      <alignment wrapText="1"/>
      <protection locked="0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287EB-AC5B-4FE3-B363-37F1AD27659E}">
  <sheetPr>
    <outlinePr summaryBelow="0"/>
    <pageSetUpPr fitToPage="1"/>
  </sheetPr>
  <dimension ref="A1:N73"/>
  <sheetViews>
    <sheetView tabSelected="1" view="pageBreakPreview" zoomScaleNormal="100" zoomScaleSheetLayoutView="100" workbookViewId="0">
      <selection activeCell="A58" sqref="A58:XFD58"/>
    </sheetView>
  </sheetViews>
  <sheetFormatPr baseColWidth="10" defaultColWidth="9.140625" defaultRowHeight="15"/>
  <cols>
    <col min="1" max="3" width="5.85546875" customWidth="1"/>
    <col min="4" max="4" width="54.42578125" bestFit="1" customWidth="1"/>
    <col min="5" max="11" width="17" customWidth="1"/>
    <col min="12" max="12" width="5.42578125" customWidth="1"/>
    <col min="14" max="14" width="10.140625" bestFit="1" customWidth="1"/>
  </cols>
  <sheetData>
    <row r="1" spans="1:14" ht="17.100000000000001" customHeight="1">
      <c r="A1" s="47" t="s">
        <v>116</v>
      </c>
      <c r="B1" s="48"/>
      <c r="C1" s="48"/>
      <c r="D1" s="48"/>
      <c r="E1" s="48"/>
      <c r="F1" s="48"/>
      <c r="G1" s="48"/>
      <c r="H1" s="48"/>
      <c r="I1" s="48"/>
      <c r="J1" s="1"/>
      <c r="K1" s="1"/>
      <c r="L1" s="1"/>
    </row>
    <row r="2" spans="1:14" ht="17.100000000000001" customHeight="1">
      <c r="A2" s="47" t="s">
        <v>117</v>
      </c>
      <c r="B2" s="48"/>
      <c r="C2" s="48"/>
      <c r="D2" s="48"/>
      <c r="E2" s="48"/>
      <c r="F2" s="48"/>
      <c r="G2" s="48"/>
      <c r="H2" s="48"/>
      <c r="I2" s="48"/>
      <c r="J2" s="1"/>
      <c r="K2" s="1"/>
      <c r="L2" s="1"/>
    </row>
    <row r="3" spans="1:14" ht="15" customHeight="1">
      <c r="A3" s="49" t="s">
        <v>0</v>
      </c>
      <c r="B3" s="50"/>
      <c r="C3" s="50"/>
      <c r="D3" s="50"/>
      <c r="E3" s="50"/>
      <c r="F3" s="50"/>
      <c r="G3" s="50"/>
      <c r="H3" s="50"/>
      <c r="I3" s="50"/>
      <c r="J3" s="1"/>
      <c r="K3" s="1"/>
      <c r="L3" s="1"/>
    </row>
    <row r="4" spans="1:14" ht="15" customHeight="1">
      <c r="A4" s="1"/>
      <c r="B4" s="1"/>
      <c r="C4" s="1"/>
      <c r="D4" s="1"/>
      <c r="E4" s="1"/>
      <c r="F4" s="1"/>
      <c r="G4" s="2" t="s">
        <v>1</v>
      </c>
      <c r="H4" s="1"/>
      <c r="I4" s="1"/>
      <c r="J4" s="1"/>
      <c r="K4" s="1"/>
      <c r="L4" s="1"/>
    </row>
    <row r="5" spans="1:14" ht="15" customHeight="1">
      <c r="A5" s="51" t="s">
        <v>2</v>
      </c>
      <c r="B5" s="52"/>
      <c r="C5" s="53" t="s">
        <v>3</v>
      </c>
      <c r="D5" s="54"/>
      <c r="E5" s="54"/>
      <c r="F5" s="54"/>
      <c r="G5" s="1"/>
      <c r="H5" s="2" t="s">
        <v>4</v>
      </c>
      <c r="I5" s="2" t="s">
        <v>5</v>
      </c>
      <c r="J5" s="1"/>
      <c r="K5" s="1"/>
      <c r="L5" s="1"/>
    </row>
    <row r="6" spans="1:14" ht="15" customHeight="1">
      <c r="A6" s="43" t="s">
        <v>110</v>
      </c>
      <c r="B6" s="44"/>
      <c r="C6" s="45" t="s">
        <v>111</v>
      </c>
      <c r="D6" s="45"/>
      <c r="E6" s="45"/>
      <c r="F6" s="46"/>
      <c r="G6" s="1"/>
      <c r="H6" s="2" t="s">
        <v>112</v>
      </c>
      <c r="I6" s="2" t="s">
        <v>113</v>
      </c>
      <c r="J6" s="1"/>
      <c r="K6" s="1"/>
      <c r="L6" s="1"/>
    </row>
    <row r="7" spans="1:14" ht="15" customHeight="1">
      <c r="A7" s="39" t="s">
        <v>6</v>
      </c>
      <c r="B7" s="40"/>
      <c r="C7" s="40"/>
      <c r="D7" s="40"/>
      <c r="E7" s="40"/>
      <c r="F7" s="40"/>
      <c r="G7" s="1"/>
      <c r="H7" s="1"/>
      <c r="I7" s="1"/>
      <c r="J7" s="1"/>
      <c r="K7" s="1"/>
      <c r="L7" s="1"/>
    </row>
    <row r="8" spans="1:14" ht="15" customHeight="1">
      <c r="A8" s="1"/>
      <c r="B8" s="1"/>
      <c r="C8" s="1"/>
      <c r="D8" s="1"/>
      <c r="E8" s="1"/>
      <c r="F8" s="1"/>
      <c r="G8" s="3" t="s">
        <v>7</v>
      </c>
      <c r="H8" s="1"/>
      <c r="I8" s="1"/>
      <c r="J8" s="1"/>
      <c r="K8" s="1"/>
      <c r="L8" s="1"/>
    </row>
    <row r="9" spans="1:14" ht="15" customHeight="1" thickBot="1">
      <c r="A9" s="41" t="s">
        <v>8</v>
      </c>
      <c r="B9" s="41" t="s">
        <v>9</v>
      </c>
      <c r="C9" s="41" t="s">
        <v>10</v>
      </c>
      <c r="D9" s="41" t="s">
        <v>11</v>
      </c>
      <c r="E9" s="4" t="s">
        <v>12</v>
      </c>
      <c r="F9" s="5" t="s">
        <v>13</v>
      </c>
      <c r="G9" s="5" t="s">
        <v>14</v>
      </c>
      <c r="H9" s="5" t="s">
        <v>15</v>
      </c>
      <c r="I9" s="5" t="s">
        <v>16</v>
      </c>
      <c r="J9" s="5" t="s">
        <v>17</v>
      </c>
      <c r="K9" s="5" t="s">
        <v>18</v>
      </c>
      <c r="L9" s="1"/>
    </row>
    <row r="10" spans="1:14" s="18" customFormat="1" ht="67.5" customHeight="1" thickBot="1">
      <c r="A10" s="42"/>
      <c r="B10" s="42"/>
      <c r="C10" s="42"/>
      <c r="D10" s="42"/>
      <c r="E10" s="26" t="s">
        <v>118</v>
      </c>
      <c r="F10" s="27" t="s">
        <v>120</v>
      </c>
      <c r="G10" s="27" t="s">
        <v>121</v>
      </c>
      <c r="H10" s="27" t="s">
        <v>118</v>
      </c>
      <c r="I10" s="27" t="s">
        <v>123</v>
      </c>
      <c r="J10" s="33" t="s">
        <v>114</v>
      </c>
      <c r="K10" s="33" t="s">
        <v>115</v>
      </c>
      <c r="L10" s="17"/>
    </row>
    <row r="11" spans="1:14" ht="30" customHeight="1" thickBot="1">
      <c r="A11" s="42"/>
      <c r="B11" s="42"/>
      <c r="C11" s="42"/>
      <c r="D11" s="42"/>
      <c r="E11" s="28" t="s">
        <v>119</v>
      </c>
      <c r="F11" s="25" t="s">
        <v>119</v>
      </c>
      <c r="G11" s="25" t="s">
        <v>119</v>
      </c>
      <c r="H11" s="25" t="s">
        <v>122</v>
      </c>
      <c r="I11" s="25" t="s">
        <v>122</v>
      </c>
      <c r="J11" s="34"/>
      <c r="K11" s="34"/>
      <c r="L11" s="1"/>
    </row>
    <row r="12" spans="1:14" ht="15.75" thickBot="1">
      <c r="A12" s="6" t="s">
        <v>19</v>
      </c>
      <c r="B12" s="6" t="s">
        <v>19</v>
      </c>
      <c r="C12" s="6" t="s">
        <v>19</v>
      </c>
      <c r="D12" s="7" t="s">
        <v>20</v>
      </c>
      <c r="E12" s="8">
        <f>12108537229+17723320</f>
        <v>12126260549</v>
      </c>
      <c r="F12" s="8">
        <v>13749772359</v>
      </c>
      <c r="G12" s="8">
        <v>10829593346</v>
      </c>
      <c r="H12" s="8">
        <v>12246770328</v>
      </c>
      <c r="I12" s="8">
        <v>13334550418</v>
      </c>
      <c r="J12" s="8">
        <f t="shared" ref="J12:J34" si="0">I12-H12</f>
        <v>1087780090</v>
      </c>
      <c r="K12" s="9">
        <f t="shared" ref="K12" si="1">(J12/H12)</f>
        <v>8.8821792265752694E-2</v>
      </c>
      <c r="L12" s="1"/>
    </row>
    <row r="13" spans="1:14">
      <c r="A13" s="12" t="s">
        <v>21</v>
      </c>
      <c r="B13" s="12" t="s">
        <v>19</v>
      </c>
      <c r="C13" s="12" t="s">
        <v>19</v>
      </c>
      <c r="D13" s="13" t="s">
        <v>22</v>
      </c>
      <c r="E13" s="14">
        <f>11884546678+17723320</f>
        <v>11902269998</v>
      </c>
      <c r="F13" s="14">
        <v>12723362788</v>
      </c>
      <c r="G13" s="14">
        <v>9408788745</v>
      </c>
      <c r="H13" s="14">
        <v>12018029333</v>
      </c>
      <c r="I13" s="14">
        <v>12662334580</v>
      </c>
      <c r="J13" s="14">
        <f t="shared" si="0"/>
        <v>644305247</v>
      </c>
      <c r="K13" s="15">
        <f>IFERROR(J13/H13,"-")</f>
        <v>5.3611555534385215E-2</v>
      </c>
      <c r="L13" s="1"/>
    </row>
    <row r="14" spans="1:14">
      <c r="A14" s="12" t="s">
        <v>19</v>
      </c>
      <c r="B14" s="12" t="s">
        <v>23</v>
      </c>
      <c r="C14" s="12" t="s">
        <v>19</v>
      </c>
      <c r="D14" s="13" t="s">
        <v>24</v>
      </c>
      <c r="E14" s="14">
        <f>11884546678+17723320</f>
        <v>11902269998</v>
      </c>
      <c r="F14" s="14">
        <v>12723362788</v>
      </c>
      <c r="G14" s="14">
        <v>9408788745</v>
      </c>
      <c r="H14" s="14">
        <v>12018029333</v>
      </c>
      <c r="I14" s="14">
        <v>12662334580</v>
      </c>
      <c r="J14" s="14">
        <f t="shared" si="0"/>
        <v>644305247</v>
      </c>
      <c r="K14" s="15">
        <f t="shared" ref="K14:K69" si="2">IFERROR(J14/H14,"-")</f>
        <v>5.3611555534385215E-2</v>
      </c>
      <c r="L14" s="1"/>
      <c r="N14" s="29"/>
    </row>
    <row r="15" spans="1:14">
      <c r="A15" s="12" t="s">
        <v>19</v>
      </c>
      <c r="B15" s="12" t="s">
        <v>19</v>
      </c>
      <c r="C15" s="12" t="s">
        <v>25</v>
      </c>
      <c r="D15" s="13" t="s">
        <v>26</v>
      </c>
      <c r="E15" s="14">
        <v>3507428769</v>
      </c>
      <c r="F15" s="14">
        <v>3482530960</v>
      </c>
      <c r="G15" s="14">
        <v>2343893337</v>
      </c>
      <c r="H15" s="14">
        <v>3529174828</v>
      </c>
      <c r="I15" s="14">
        <v>3580710252</v>
      </c>
      <c r="J15" s="14">
        <f t="shared" si="0"/>
        <v>51535424</v>
      </c>
      <c r="K15" s="15">
        <f t="shared" si="2"/>
        <v>1.4602683775007362E-2</v>
      </c>
      <c r="L15" s="1"/>
    </row>
    <row r="16" spans="1:14">
      <c r="A16" s="12" t="s">
        <v>19</v>
      </c>
      <c r="B16" s="12" t="s">
        <v>19</v>
      </c>
      <c r="C16" s="12" t="s">
        <v>27</v>
      </c>
      <c r="D16" s="13" t="s">
        <v>28</v>
      </c>
      <c r="E16" s="14">
        <f>2297769929+17723320</f>
        <v>2315493249</v>
      </c>
      <c r="F16" s="14">
        <v>2940849001</v>
      </c>
      <c r="G16" s="14">
        <v>2064004157</v>
      </c>
      <c r="H16" s="14">
        <v>2352667445</v>
      </c>
      <c r="I16" s="14">
        <v>2423649780</v>
      </c>
      <c r="J16" s="14">
        <f t="shared" si="0"/>
        <v>70982335</v>
      </c>
      <c r="K16" s="15">
        <f t="shared" si="2"/>
        <v>3.0171002344957426E-2</v>
      </c>
      <c r="L16" s="1"/>
    </row>
    <row r="17" spans="1:12">
      <c r="A17" s="12" t="s">
        <v>19</v>
      </c>
      <c r="B17" s="12" t="s">
        <v>19</v>
      </c>
      <c r="C17" s="12" t="s">
        <v>29</v>
      </c>
      <c r="D17" s="13" t="s">
        <v>30</v>
      </c>
      <c r="E17" s="14">
        <v>13877229</v>
      </c>
      <c r="F17" s="14">
        <v>12436075</v>
      </c>
      <c r="G17" s="14">
        <v>92430</v>
      </c>
      <c r="H17" s="14">
        <v>14307425</v>
      </c>
      <c r="I17" s="14">
        <v>14307425</v>
      </c>
      <c r="J17" s="14">
        <f t="shared" si="0"/>
        <v>0</v>
      </c>
      <c r="K17" s="15">
        <f t="shared" si="2"/>
        <v>0</v>
      </c>
      <c r="L17" s="1"/>
    </row>
    <row r="18" spans="1:12">
      <c r="A18" s="12" t="s">
        <v>19</v>
      </c>
      <c r="B18" s="12" t="s">
        <v>19</v>
      </c>
      <c r="C18" s="12" t="s">
        <v>33</v>
      </c>
      <c r="D18" s="16" t="s">
        <v>109</v>
      </c>
      <c r="E18" s="14">
        <v>6065470441</v>
      </c>
      <c r="F18" s="14">
        <v>6287546442</v>
      </c>
      <c r="G18" s="14">
        <v>109590969</v>
      </c>
      <c r="H18" s="14">
        <v>6121879325</v>
      </c>
      <c r="I18" s="14">
        <v>6643666813</v>
      </c>
      <c r="J18" s="14">
        <f t="shared" si="0"/>
        <v>521787488</v>
      </c>
      <c r="K18" s="15">
        <f t="shared" si="2"/>
        <v>8.5233220110884828E-2</v>
      </c>
      <c r="L18" s="1"/>
    </row>
    <row r="19" spans="1:12">
      <c r="A19" s="12" t="s">
        <v>19</v>
      </c>
      <c r="B19" s="12" t="s">
        <v>19</v>
      </c>
      <c r="C19" s="12" t="s">
        <v>34</v>
      </c>
      <c r="D19" s="13" t="s">
        <v>35</v>
      </c>
      <c r="E19" s="14">
        <v>310</v>
      </c>
      <c r="F19" s="14">
        <v>310</v>
      </c>
      <c r="G19" s="14">
        <v>4891207852</v>
      </c>
      <c r="H19" s="14">
        <v>310</v>
      </c>
      <c r="I19" s="14">
        <v>310</v>
      </c>
      <c r="J19" s="14">
        <f t="shared" si="0"/>
        <v>0</v>
      </c>
      <c r="K19" s="15">
        <f t="shared" si="2"/>
        <v>0</v>
      </c>
      <c r="L19" s="1"/>
    </row>
    <row r="20" spans="1:12">
      <c r="A20" s="12" t="s">
        <v>36</v>
      </c>
      <c r="B20" s="12" t="s">
        <v>19</v>
      </c>
      <c r="C20" s="12" t="s">
        <v>19</v>
      </c>
      <c r="D20" s="13" t="s">
        <v>37</v>
      </c>
      <c r="E20" s="14">
        <v>1103448</v>
      </c>
      <c r="F20" s="14">
        <v>1103448</v>
      </c>
      <c r="G20" s="14">
        <v>788938</v>
      </c>
      <c r="H20" s="14">
        <v>1137656</v>
      </c>
      <c r="I20" s="14">
        <v>1137656</v>
      </c>
      <c r="J20" s="14">
        <f t="shared" si="0"/>
        <v>0</v>
      </c>
      <c r="K20" s="15">
        <f t="shared" si="2"/>
        <v>0</v>
      </c>
      <c r="L20" s="1"/>
    </row>
    <row r="21" spans="1:12">
      <c r="A21" s="12" t="s">
        <v>41</v>
      </c>
      <c r="B21" s="12" t="s">
        <v>19</v>
      </c>
      <c r="C21" s="12" t="s">
        <v>19</v>
      </c>
      <c r="D21" s="13" t="s">
        <v>42</v>
      </c>
      <c r="E21" s="14">
        <v>114062762</v>
      </c>
      <c r="F21" s="14">
        <v>114062762</v>
      </c>
      <c r="G21" s="14">
        <v>68957880</v>
      </c>
      <c r="H21" s="14">
        <v>117598770</v>
      </c>
      <c r="I21" s="14">
        <v>117598770</v>
      </c>
      <c r="J21" s="14">
        <f t="shared" si="0"/>
        <v>0</v>
      </c>
      <c r="K21" s="15">
        <f t="shared" si="2"/>
        <v>0</v>
      </c>
      <c r="L21" s="1"/>
    </row>
    <row r="22" spans="1:12">
      <c r="A22" s="12" t="s">
        <v>45</v>
      </c>
      <c r="B22" s="12" t="s">
        <v>19</v>
      </c>
      <c r="C22" s="12" t="s">
        <v>19</v>
      </c>
      <c r="D22" s="13" t="s">
        <v>46</v>
      </c>
      <c r="E22" s="14">
        <v>90241630</v>
      </c>
      <c r="F22" s="14">
        <v>90241630</v>
      </c>
      <c r="G22" s="14">
        <v>119865948</v>
      </c>
      <c r="H22" s="14">
        <v>90845802</v>
      </c>
      <c r="I22" s="14">
        <v>90845802</v>
      </c>
      <c r="J22" s="14">
        <f t="shared" si="0"/>
        <v>0</v>
      </c>
      <c r="K22" s="15">
        <f t="shared" si="2"/>
        <v>0</v>
      </c>
      <c r="L22" s="1"/>
    </row>
    <row r="23" spans="1:12">
      <c r="A23" s="12" t="s">
        <v>19</v>
      </c>
      <c r="B23" s="12" t="s">
        <v>47</v>
      </c>
      <c r="C23" s="12" t="s">
        <v>19</v>
      </c>
      <c r="D23" s="13" t="s">
        <v>48</v>
      </c>
      <c r="E23" s="14">
        <v>70752411</v>
      </c>
      <c r="F23" s="14">
        <v>70752411</v>
      </c>
      <c r="G23" s="14">
        <v>85476566</v>
      </c>
      <c r="H23" s="14">
        <v>70752411</v>
      </c>
      <c r="I23" s="14">
        <v>70752411</v>
      </c>
      <c r="J23" s="14">
        <f t="shared" si="0"/>
        <v>0</v>
      </c>
      <c r="K23" s="15">
        <f t="shared" si="2"/>
        <v>0</v>
      </c>
      <c r="L23" s="1"/>
    </row>
    <row r="24" spans="1:12">
      <c r="A24" s="12" t="s">
        <v>19</v>
      </c>
      <c r="B24" s="12" t="s">
        <v>23</v>
      </c>
      <c r="C24" s="12" t="s">
        <v>19</v>
      </c>
      <c r="D24" s="13" t="s">
        <v>49</v>
      </c>
      <c r="E24" s="14">
        <v>731904</v>
      </c>
      <c r="F24" s="14">
        <v>731904</v>
      </c>
      <c r="G24" s="14">
        <v>5713187</v>
      </c>
      <c r="H24" s="14">
        <v>754595</v>
      </c>
      <c r="I24" s="14">
        <v>754595</v>
      </c>
      <c r="J24" s="14">
        <f t="shared" si="0"/>
        <v>0</v>
      </c>
      <c r="K24" s="15">
        <f t="shared" si="2"/>
        <v>0</v>
      </c>
      <c r="L24" s="1"/>
    </row>
    <row r="25" spans="1:12">
      <c r="A25" s="12" t="s">
        <v>19</v>
      </c>
      <c r="B25" s="12" t="s">
        <v>38</v>
      </c>
      <c r="C25" s="12" t="s">
        <v>19</v>
      </c>
      <c r="D25" s="13" t="s">
        <v>40</v>
      </c>
      <c r="E25" s="14">
        <v>18757315</v>
      </c>
      <c r="F25" s="14">
        <v>18757315</v>
      </c>
      <c r="G25" s="14">
        <v>28676195</v>
      </c>
      <c r="H25" s="14">
        <v>19338796</v>
      </c>
      <c r="I25" s="14">
        <v>19338796</v>
      </c>
      <c r="J25" s="14">
        <f t="shared" si="0"/>
        <v>0</v>
      </c>
      <c r="K25" s="15">
        <f t="shared" si="2"/>
        <v>0</v>
      </c>
      <c r="L25" s="1"/>
    </row>
    <row r="26" spans="1:12">
      <c r="A26" s="12" t="s">
        <v>50</v>
      </c>
      <c r="B26" s="12" t="s">
        <v>19</v>
      </c>
      <c r="C26" s="12" t="s">
        <v>19</v>
      </c>
      <c r="D26" s="13" t="s">
        <v>51</v>
      </c>
      <c r="E26" s="14">
        <v>18582401</v>
      </c>
      <c r="F26" s="14">
        <v>18582401</v>
      </c>
      <c r="G26" s="14">
        <v>894155203</v>
      </c>
      <c r="H26" s="14">
        <v>19158457</v>
      </c>
      <c r="I26" s="14">
        <v>19158457</v>
      </c>
      <c r="J26" s="14">
        <f t="shared" si="0"/>
        <v>0</v>
      </c>
      <c r="K26" s="15">
        <f t="shared" si="2"/>
        <v>0</v>
      </c>
      <c r="L26" s="1"/>
    </row>
    <row r="27" spans="1:12">
      <c r="A27" s="12" t="s">
        <v>19</v>
      </c>
      <c r="B27" s="12" t="s">
        <v>54</v>
      </c>
      <c r="C27" s="12" t="s">
        <v>19</v>
      </c>
      <c r="D27" s="13" t="s">
        <v>55</v>
      </c>
      <c r="E27" s="14">
        <v>18582401</v>
      </c>
      <c r="F27" s="14">
        <v>18582401</v>
      </c>
      <c r="G27" s="14">
        <v>894155203</v>
      </c>
      <c r="H27" s="14">
        <v>19158457</v>
      </c>
      <c r="I27" s="14">
        <v>19158457</v>
      </c>
      <c r="J27" s="14">
        <f t="shared" si="0"/>
        <v>0</v>
      </c>
      <c r="K27" s="15">
        <f t="shared" si="2"/>
        <v>0</v>
      </c>
      <c r="L27" s="1"/>
    </row>
    <row r="28" spans="1:12">
      <c r="A28" s="12" t="s">
        <v>56</v>
      </c>
      <c r="B28" s="12" t="s">
        <v>19</v>
      </c>
      <c r="C28" s="12" t="s">
        <v>19</v>
      </c>
      <c r="D28" s="13" t="s">
        <v>57</v>
      </c>
      <c r="E28" s="14">
        <v>0</v>
      </c>
      <c r="F28" s="14">
        <v>667119466</v>
      </c>
      <c r="G28" s="14">
        <v>337036632</v>
      </c>
      <c r="H28" s="14">
        <v>0</v>
      </c>
      <c r="I28" s="14">
        <v>443474843</v>
      </c>
      <c r="J28" s="14">
        <f t="shared" si="0"/>
        <v>443474843</v>
      </c>
      <c r="K28" s="15" t="str">
        <f t="shared" si="2"/>
        <v>-</v>
      </c>
      <c r="L28" s="1"/>
    </row>
    <row r="29" spans="1:12">
      <c r="A29" s="12" t="s">
        <v>19</v>
      </c>
      <c r="B29" s="12" t="s">
        <v>23</v>
      </c>
      <c r="C29" s="12" t="s">
        <v>19</v>
      </c>
      <c r="D29" s="13" t="s">
        <v>24</v>
      </c>
      <c r="E29" s="14">
        <v>0</v>
      </c>
      <c r="F29" s="14">
        <v>667119466</v>
      </c>
      <c r="G29" s="14">
        <v>337036632</v>
      </c>
      <c r="H29" s="14">
        <v>0</v>
      </c>
      <c r="I29" s="14">
        <v>443474843</v>
      </c>
      <c r="J29" s="14">
        <f t="shared" si="0"/>
        <v>443474843</v>
      </c>
      <c r="K29" s="15" t="str">
        <f t="shared" si="2"/>
        <v>-</v>
      </c>
      <c r="L29" s="1"/>
    </row>
    <row r="30" spans="1:12">
      <c r="A30" s="12" t="s">
        <v>19</v>
      </c>
      <c r="B30" s="12" t="s">
        <v>19</v>
      </c>
      <c r="C30" s="12" t="s">
        <v>43</v>
      </c>
      <c r="D30" s="13" t="s">
        <v>58</v>
      </c>
      <c r="E30" s="14">
        <v>0</v>
      </c>
      <c r="F30" s="14">
        <v>665627552</v>
      </c>
      <c r="G30" s="14">
        <v>337036632</v>
      </c>
      <c r="H30" s="14">
        <v>0</v>
      </c>
      <c r="I30" s="14">
        <v>443474843</v>
      </c>
      <c r="J30" s="14">
        <f t="shared" si="0"/>
        <v>443474843</v>
      </c>
      <c r="K30" s="15" t="str">
        <f t="shared" si="2"/>
        <v>-</v>
      </c>
      <c r="L30" s="1"/>
    </row>
    <row r="31" spans="1:12">
      <c r="A31" s="12" t="s">
        <v>19</v>
      </c>
      <c r="B31" s="12" t="s">
        <v>19</v>
      </c>
      <c r="C31" s="12" t="s">
        <v>31</v>
      </c>
      <c r="D31" s="13" t="s">
        <v>32</v>
      </c>
      <c r="E31" s="14">
        <v>0</v>
      </c>
      <c r="F31" s="14">
        <v>457257</v>
      </c>
      <c r="G31" s="14">
        <v>0</v>
      </c>
      <c r="H31" s="14">
        <v>0</v>
      </c>
      <c r="I31" s="14">
        <v>0</v>
      </c>
      <c r="J31" s="14">
        <f t="shared" si="0"/>
        <v>0</v>
      </c>
      <c r="K31" s="15" t="str">
        <f t="shared" si="2"/>
        <v>-</v>
      </c>
      <c r="L31" s="1"/>
    </row>
    <row r="32" spans="1:12">
      <c r="A32" s="12"/>
      <c r="B32" s="12"/>
      <c r="C32" s="30" t="s">
        <v>128</v>
      </c>
      <c r="D32" s="13" t="s">
        <v>129</v>
      </c>
      <c r="E32" s="14">
        <v>0</v>
      </c>
      <c r="F32" s="14">
        <v>1000657</v>
      </c>
      <c r="G32" s="14">
        <v>0</v>
      </c>
      <c r="H32" s="14">
        <v>0</v>
      </c>
      <c r="I32" s="14">
        <v>0</v>
      </c>
      <c r="J32" s="14">
        <f t="shared" si="0"/>
        <v>0</v>
      </c>
      <c r="K32" s="15" t="str">
        <f t="shared" si="2"/>
        <v>-</v>
      </c>
      <c r="L32" s="1"/>
    </row>
    <row r="33" spans="1:14">
      <c r="A33" s="12"/>
      <c r="B33" s="12"/>
      <c r="C33" s="30" t="s">
        <v>127</v>
      </c>
      <c r="D33" s="13" t="s">
        <v>126</v>
      </c>
      <c r="E33" s="14">
        <v>0</v>
      </c>
      <c r="F33" s="14">
        <v>34000</v>
      </c>
      <c r="G33" s="14">
        <v>0</v>
      </c>
      <c r="H33" s="14">
        <v>0</v>
      </c>
      <c r="I33" s="14">
        <v>0</v>
      </c>
      <c r="J33" s="14">
        <f t="shared" si="0"/>
        <v>0</v>
      </c>
      <c r="K33" s="15" t="str">
        <f t="shared" si="2"/>
        <v>-</v>
      </c>
      <c r="L33" s="1"/>
    </row>
    <row r="34" spans="1:14">
      <c r="A34" s="12" t="s">
        <v>59</v>
      </c>
      <c r="B34" s="12" t="s">
        <v>19</v>
      </c>
      <c r="C34" s="12" t="s">
        <v>19</v>
      </c>
      <c r="D34" s="13" t="s">
        <v>60</v>
      </c>
      <c r="E34" s="14">
        <v>310</v>
      </c>
      <c r="F34" s="14">
        <v>135299864</v>
      </c>
      <c r="G34" s="14">
        <v>0</v>
      </c>
      <c r="H34" s="14">
        <v>310</v>
      </c>
      <c r="I34" s="14">
        <v>310</v>
      </c>
      <c r="J34" s="14">
        <f t="shared" si="0"/>
        <v>0</v>
      </c>
      <c r="K34" s="15">
        <f t="shared" si="2"/>
        <v>0</v>
      </c>
      <c r="L34" s="1"/>
    </row>
    <row r="35" spans="1:14" ht="15.75" thickBot="1">
      <c r="A35" s="6" t="s">
        <v>19</v>
      </c>
      <c r="B35" s="6" t="s">
        <v>19</v>
      </c>
      <c r="C35" s="6" t="s">
        <v>19</v>
      </c>
      <c r="D35" s="7" t="s">
        <v>61</v>
      </c>
      <c r="E35" s="8">
        <f>12108537229+17723320</f>
        <v>12126260549</v>
      </c>
      <c r="F35" s="8">
        <v>13749772359</v>
      </c>
      <c r="G35" s="8">
        <v>9893806386</v>
      </c>
      <c r="H35" s="8">
        <v>12246770328</v>
      </c>
      <c r="I35" s="8">
        <v>13334550418</v>
      </c>
      <c r="J35" s="8">
        <f t="shared" ref="J35:J69" si="3">I35-H35</f>
        <v>1087780090</v>
      </c>
      <c r="K35" s="9">
        <f t="shared" ref="K35" si="4">(J35/H35)</f>
        <v>8.8821792265752694E-2</v>
      </c>
      <c r="L35" s="1"/>
    </row>
    <row r="36" spans="1:14">
      <c r="A36" s="12" t="s">
        <v>62</v>
      </c>
      <c r="B36" s="12" t="s">
        <v>19</v>
      </c>
      <c r="C36" s="12" t="s">
        <v>19</v>
      </c>
      <c r="D36" s="13" t="s">
        <v>63</v>
      </c>
      <c r="E36" s="14">
        <f>5654670355+17723320</f>
        <v>5672393675</v>
      </c>
      <c r="F36" s="14">
        <v>5631884367</v>
      </c>
      <c r="G36" s="14">
        <v>3954630279</v>
      </c>
      <c r="H36" s="14">
        <v>5672393675</v>
      </c>
      <c r="I36" s="14">
        <v>5798298455</v>
      </c>
      <c r="J36" s="14">
        <f t="shared" si="3"/>
        <v>125904780</v>
      </c>
      <c r="K36" s="15">
        <f t="shared" si="2"/>
        <v>2.2196058174682315E-2</v>
      </c>
      <c r="L36" s="1"/>
      <c r="N36" s="29"/>
    </row>
    <row r="37" spans="1:14">
      <c r="A37" s="12" t="s">
        <v>66</v>
      </c>
      <c r="B37" s="12" t="s">
        <v>19</v>
      </c>
      <c r="C37" s="12" t="s">
        <v>19</v>
      </c>
      <c r="D37" s="13" t="s">
        <v>67</v>
      </c>
      <c r="E37" s="14">
        <v>3145205080</v>
      </c>
      <c r="F37" s="14">
        <v>3660128208</v>
      </c>
      <c r="G37" s="14">
        <v>2915200979</v>
      </c>
      <c r="H37" s="14">
        <v>3242706440</v>
      </c>
      <c r="I37" s="14">
        <v>3732168631</v>
      </c>
      <c r="J37" s="14">
        <f t="shared" si="3"/>
        <v>489462191</v>
      </c>
      <c r="K37" s="15">
        <f t="shared" si="2"/>
        <v>0.15094249203760796</v>
      </c>
      <c r="L37" s="1"/>
    </row>
    <row r="38" spans="1:14">
      <c r="A38" s="12" t="s">
        <v>69</v>
      </c>
      <c r="B38" s="12" t="s">
        <v>19</v>
      </c>
      <c r="C38" s="12" t="s">
        <v>19</v>
      </c>
      <c r="D38" s="13" t="s">
        <v>70</v>
      </c>
      <c r="E38" s="14">
        <v>362924</v>
      </c>
      <c r="F38" s="14">
        <v>110299768</v>
      </c>
      <c r="G38" s="14">
        <v>76170282</v>
      </c>
      <c r="H38" s="14">
        <v>374167</v>
      </c>
      <c r="I38" s="14">
        <v>374167</v>
      </c>
      <c r="J38" s="14">
        <f t="shared" si="3"/>
        <v>0</v>
      </c>
      <c r="K38" s="15">
        <f t="shared" si="2"/>
        <v>0</v>
      </c>
      <c r="L38" s="1"/>
    </row>
    <row r="39" spans="1:14">
      <c r="A39" s="12" t="s">
        <v>19</v>
      </c>
      <c r="B39" s="12" t="s">
        <v>23</v>
      </c>
      <c r="C39" s="12" t="s">
        <v>19</v>
      </c>
      <c r="D39" s="13" t="s">
        <v>71</v>
      </c>
      <c r="E39" s="14">
        <v>362614</v>
      </c>
      <c r="F39" s="14">
        <v>362614</v>
      </c>
      <c r="G39" s="14">
        <v>30830</v>
      </c>
      <c r="H39" s="14">
        <v>373857</v>
      </c>
      <c r="I39" s="14">
        <v>373857</v>
      </c>
      <c r="J39" s="14">
        <f t="shared" si="3"/>
        <v>0</v>
      </c>
      <c r="K39" s="15">
        <f t="shared" si="2"/>
        <v>0</v>
      </c>
      <c r="L39" s="1"/>
    </row>
    <row r="40" spans="1:14">
      <c r="A40" s="12" t="s">
        <v>19</v>
      </c>
      <c r="B40" s="12" t="s">
        <v>19</v>
      </c>
      <c r="C40" s="12" t="s">
        <v>44</v>
      </c>
      <c r="D40" s="13" t="s">
        <v>72</v>
      </c>
      <c r="E40" s="14">
        <v>362614</v>
      </c>
      <c r="F40" s="14">
        <v>362614</v>
      </c>
      <c r="G40" s="14">
        <v>30830</v>
      </c>
      <c r="H40" s="14">
        <v>373857</v>
      </c>
      <c r="I40" s="14">
        <v>373857</v>
      </c>
      <c r="J40" s="14">
        <f t="shared" si="3"/>
        <v>0</v>
      </c>
      <c r="K40" s="15">
        <f t="shared" si="2"/>
        <v>0</v>
      </c>
      <c r="L40" s="1"/>
    </row>
    <row r="41" spans="1:14">
      <c r="A41" s="12" t="s">
        <v>19</v>
      </c>
      <c r="B41" s="12" t="s">
        <v>64</v>
      </c>
      <c r="C41" s="12" t="s">
        <v>19</v>
      </c>
      <c r="D41" s="13" t="s">
        <v>73</v>
      </c>
      <c r="E41" s="14">
        <v>310</v>
      </c>
      <c r="F41" s="14">
        <v>109937154</v>
      </c>
      <c r="G41" s="14">
        <v>76139452</v>
      </c>
      <c r="H41" s="14">
        <v>310</v>
      </c>
      <c r="I41" s="14">
        <v>310</v>
      </c>
      <c r="J41" s="14">
        <f t="shared" si="3"/>
        <v>0</v>
      </c>
      <c r="K41" s="15">
        <f t="shared" si="2"/>
        <v>0</v>
      </c>
      <c r="L41" s="1"/>
    </row>
    <row r="42" spans="1:14">
      <c r="A42" s="12" t="s">
        <v>19</v>
      </c>
      <c r="B42" s="12" t="s">
        <v>19</v>
      </c>
      <c r="C42" s="12" t="s">
        <v>39</v>
      </c>
      <c r="D42" s="13" t="s">
        <v>74</v>
      </c>
      <c r="E42" s="14">
        <v>310</v>
      </c>
      <c r="F42" s="14">
        <v>109937154</v>
      </c>
      <c r="G42" s="14">
        <v>76093199</v>
      </c>
      <c r="H42" s="14">
        <v>310</v>
      </c>
      <c r="I42" s="14">
        <v>310</v>
      </c>
      <c r="J42" s="14">
        <f t="shared" si="3"/>
        <v>0</v>
      </c>
      <c r="K42" s="15">
        <f t="shared" si="2"/>
        <v>0</v>
      </c>
      <c r="L42" s="1"/>
    </row>
    <row r="43" spans="1:14" s="24" customFormat="1">
      <c r="A43" s="19"/>
      <c r="B43" s="19"/>
      <c r="C43" s="19" t="s">
        <v>124</v>
      </c>
      <c r="D43" s="20" t="s">
        <v>125</v>
      </c>
      <c r="E43" s="21">
        <v>0</v>
      </c>
      <c r="F43" s="21">
        <v>0</v>
      </c>
      <c r="G43" s="21">
        <v>46253</v>
      </c>
      <c r="H43" s="21">
        <v>0</v>
      </c>
      <c r="I43" s="21">
        <v>0</v>
      </c>
      <c r="J43" s="21">
        <f t="shared" si="3"/>
        <v>0</v>
      </c>
      <c r="K43" s="22" t="str">
        <f t="shared" si="2"/>
        <v>-</v>
      </c>
      <c r="L43" s="23"/>
    </row>
    <row r="44" spans="1:14" s="60" customFormat="1">
      <c r="A44" s="55" t="s">
        <v>75</v>
      </c>
      <c r="B44" s="55" t="s">
        <v>19</v>
      </c>
      <c r="C44" s="55" t="s">
        <v>19</v>
      </c>
      <c r="D44" s="56" t="s">
        <v>22</v>
      </c>
      <c r="E44" s="57">
        <v>3210852663</v>
      </c>
      <c r="F44" s="57">
        <v>3185529257</v>
      </c>
      <c r="G44" s="57">
        <v>2151746444</v>
      </c>
      <c r="H44" s="57">
        <v>3230829015</v>
      </c>
      <c r="I44" s="57">
        <v>3260139617</v>
      </c>
      <c r="J44" s="57">
        <f t="shared" si="3"/>
        <v>29310602</v>
      </c>
      <c r="K44" s="58">
        <f t="shared" si="2"/>
        <v>9.0721613133711437E-3</v>
      </c>
      <c r="L44" s="59"/>
    </row>
    <row r="45" spans="1:14">
      <c r="A45" s="12" t="s">
        <v>19</v>
      </c>
      <c r="B45" s="12" t="s">
        <v>64</v>
      </c>
      <c r="C45" s="12" t="s">
        <v>19</v>
      </c>
      <c r="D45" s="13" t="s">
        <v>79</v>
      </c>
      <c r="E45" s="14">
        <v>3208067989</v>
      </c>
      <c r="F45" s="14">
        <v>3182888712</v>
      </c>
      <c r="G45" s="14">
        <v>2150523111</v>
      </c>
      <c r="H45" s="14">
        <v>3227958013</v>
      </c>
      <c r="I45" s="14">
        <v>3257417212</v>
      </c>
      <c r="J45" s="14">
        <f t="shared" si="3"/>
        <v>29459199</v>
      </c>
      <c r="K45" s="15">
        <f t="shared" si="2"/>
        <v>9.1262646172467418E-3</v>
      </c>
      <c r="L45" s="1"/>
      <c r="N45" s="29"/>
    </row>
    <row r="46" spans="1:14">
      <c r="A46" s="12" t="s">
        <v>19</v>
      </c>
      <c r="B46" s="12" t="s">
        <v>19</v>
      </c>
      <c r="C46" s="12" t="s">
        <v>80</v>
      </c>
      <c r="D46" s="13" t="s">
        <v>81</v>
      </c>
      <c r="E46" s="14">
        <v>3208067989</v>
      </c>
      <c r="F46" s="14">
        <v>3182888712</v>
      </c>
      <c r="G46" s="14">
        <v>2150523111</v>
      </c>
      <c r="H46" s="14">
        <v>3227958013</v>
      </c>
      <c r="I46" s="14">
        <v>3257417212</v>
      </c>
      <c r="J46" s="14">
        <f t="shared" si="3"/>
        <v>29459199</v>
      </c>
      <c r="K46" s="15">
        <f t="shared" si="2"/>
        <v>9.1262646172467418E-3</v>
      </c>
      <c r="L46" s="1"/>
    </row>
    <row r="47" spans="1:14">
      <c r="A47" s="12" t="s">
        <v>19</v>
      </c>
      <c r="B47" s="12" t="s">
        <v>45</v>
      </c>
      <c r="C47" s="12" t="s">
        <v>19</v>
      </c>
      <c r="D47" s="13" t="s">
        <v>82</v>
      </c>
      <c r="E47" s="14">
        <v>2320544</v>
      </c>
      <c r="F47" s="14">
        <v>2640545</v>
      </c>
      <c r="G47" s="14">
        <v>1223333</v>
      </c>
      <c r="H47" s="14">
        <v>2392484</v>
      </c>
      <c r="I47" s="14">
        <v>2722405</v>
      </c>
      <c r="J47" s="14">
        <f t="shared" si="3"/>
        <v>329921</v>
      </c>
      <c r="K47" s="15">
        <f t="shared" si="2"/>
        <v>0.13789893683719515</v>
      </c>
      <c r="L47" s="1"/>
    </row>
    <row r="48" spans="1:14">
      <c r="A48" s="12" t="s">
        <v>19</v>
      </c>
      <c r="B48" s="12" t="s">
        <v>19</v>
      </c>
      <c r="C48" s="12" t="s">
        <v>76</v>
      </c>
      <c r="D48" s="13" t="s">
        <v>83</v>
      </c>
      <c r="E48" s="14">
        <v>2093197</v>
      </c>
      <c r="F48" s="14">
        <v>2413198</v>
      </c>
      <c r="G48" s="14">
        <v>1180406</v>
      </c>
      <c r="H48" s="14">
        <v>2158088</v>
      </c>
      <c r="I48" s="14">
        <v>2488009</v>
      </c>
      <c r="J48" s="14">
        <f t="shared" si="3"/>
        <v>329921</v>
      </c>
      <c r="K48" s="15">
        <f t="shared" si="2"/>
        <v>0.15287652774122279</v>
      </c>
      <c r="L48" s="1"/>
    </row>
    <row r="49" spans="1:12">
      <c r="A49" s="12" t="s">
        <v>19</v>
      </c>
      <c r="B49" s="12" t="s">
        <v>19</v>
      </c>
      <c r="C49" s="12" t="s">
        <v>77</v>
      </c>
      <c r="D49" s="13" t="s">
        <v>78</v>
      </c>
      <c r="E49" s="14">
        <v>227347</v>
      </c>
      <c r="F49" s="14">
        <v>227347</v>
      </c>
      <c r="G49" s="14">
        <v>42927</v>
      </c>
      <c r="H49" s="14">
        <v>234396</v>
      </c>
      <c r="I49" s="14">
        <v>234396</v>
      </c>
      <c r="J49" s="14">
        <f t="shared" si="3"/>
        <v>0</v>
      </c>
      <c r="K49" s="15">
        <f t="shared" si="2"/>
        <v>0</v>
      </c>
      <c r="L49" s="1"/>
    </row>
    <row r="50" spans="1:12">
      <c r="A50" s="12" t="s">
        <v>19</v>
      </c>
      <c r="B50" s="12" t="s">
        <v>68</v>
      </c>
      <c r="C50" s="12" t="s">
        <v>19</v>
      </c>
      <c r="D50" s="13" t="s">
        <v>84</v>
      </c>
      <c r="E50" s="14">
        <v>464130</v>
      </c>
      <c r="F50" s="14">
        <v>0</v>
      </c>
      <c r="G50" s="14">
        <v>0</v>
      </c>
      <c r="H50" s="14">
        <v>478518</v>
      </c>
      <c r="I50" s="14">
        <v>0</v>
      </c>
      <c r="J50" s="14">
        <f t="shared" si="3"/>
        <v>-478518</v>
      </c>
      <c r="K50" s="15">
        <f t="shared" si="2"/>
        <v>-1</v>
      </c>
      <c r="L50" s="1"/>
    </row>
    <row r="51" spans="1:12">
      <c r="A51" s="12" t="s">
        <v>19</v>
      </c>
      <c r="B51" s="12" t="s">
        <v>19</v>
      </c>
      <c r="C51" s="12" t="s">
        <v>76</v>
      </c>
      <c r="D51" s="13" t="s">
        <v>83</v>
      </c>
      <c r="E51" s="14">
        <v>464130</v>
      </c>
      <c r="F51" s="14">
        <v>0</v>
      </c>
      <c r="G51" s="14">
        <v>0</v>
      </c>
      <c r="H51" s="14">
        <v>478518</v>
      </c>
      <c r="I51" s="14">
        <v>0</v>
      </c>
      <c r="J51" s="14">
        <f t="shared" si="3"/>
        <v>-478518</v>
      </c>
      <c r="K51" s="15">
        <f t="shared" si="2"/>
        <v>-1</v>
      </c>
      <c r="L51" s="1"/>
    </row>
    <row r="52" spans="1:12">
      <c r="A52" s="12" t="s">
        <v>85</v>
      </c>
      <c r="B52" s="12" t="s">
        <v>19</v>
      </c>
      <c r="C52" s="12" t="s">
        <v>19</v>
      </c>
      <c r="D52" s="13" t="s">
        <v>86</v>
      </c>
      <c r="E52" s="14">
        <v>70761224</v>
      </c>
      <c r="F52" s="14">
        <v>98393646</v>
      </c>
      <c r="G52" s="14">
        <v>88162664</v>
      </c>
      <c r="H52" s="14">
        <v>72954822</v>
      </c>
      <c r="I52" s="14">
        <v>72954822</v>
      </c>
      <c r="J52" s="14">
        <f t="shared" si="3"/>
        <v>0</v>
      </c>
      <c r="K52" s="15">
        <f t="shared" si="2"/>
        <v>0</v>
      </c>
      <c r="L52" s="1"/>
    </row>
    <row r="53" spans="1:12">
      <c r="A53" s="12" t="s">
        <v>19</v>
      </c>
      <c r="B53" s="12" t="s">
        <v>47</v>
      </c>
      <c r="C53" s="12" t="s">
        <v>19</v>
      </c>
      <c r="D53" s="13" t="s">
        <v>87</v>
      </c>
      <c r="E53" s="14">
        <v>8498</v>
      </c>
      <c r="F53" s="14">
        <v>8498</v>
      </c>
      <c r="G53" s="14">
        <v>271</v>
      </c>
      <c r="H53" s="14">
        <v>8761</v>
      </c>
      <c r="I53" s="14">
        <v>8761</v>
      </c>
      <c r="J53" s="14">
        <f t="shared" si="3"/>
        <v>0</v>
      </c>
      <c r="K53" s="15">
        <f t="shared" si="2"/>
        <v>0</v>
      </c>
      <c r="L53" s="1"/>
    </row>
    <row r="54" spans="1:12">
      <c r="A54" s="12" t="s">
        <v>19</v>
      </c>
      <c r="B54" s="12" t="s">
        <v>38</v>
      </c>
      <c r="C54" s="12" t="s">
        <v>19</v>
      </c>
      <c r="D54" s="13" t="s">
        <v>88</v>
      </c>
      <c r="E54" s="14">
        <v>70752726</v>
      </c>
      <c r="F54" s="14">
        <v>98385148</v>
      </c>
      <c r="G54" s="14">
        <v>88162393</v>
      </c>
      <c r="H54" s="14">
        <v>72946061</v>
      </c>
      <c r="I54" s="14">
        <v>72946061</v>
      </c>
      <c r="J54" s="14">
        <f t="shared" si="3"/>
        <v>0</v>
      </c>
      <c r="K54" s="15">
        <f t="shared" si="2"/>
        <v>0</v>
      </c>
      <c r="L54" s="1"/>
    </row>
    <row r="55" spans="1:12">
      <c r="A55" s="12" t="s">
        <v>89</v>
      </c>
      <c r="B55" s="12" t="s">
        <v>19</v>
      </c>
      <c r="C55" s="12" t="s">
        <v>19</v>
      </c>
      <c r="D55" s="13" t="s">
        <v>90</v>
      </c>
      <c r="E55" s="14">
        <v>11421084</v>
      </c>
      <c r="F55" s="14">
        <v>11421084</v>
      </c>
      <c r="G55" s="14">
        <v>637570</v>
      </c>
      <c r="H55" s="14">
        <v>11775138</v>
      </c>
      <c r="I55" s="14">
        <v>11775138</v>
      </c>
      <c r="J55" s="14">
        <f t="shared" si="3"/>
        <v>0</v>
      </c>
      <c r="K55" s="15">
        <f t="shared" si="2"/>
        <v>0</v>
      </c>
      <c r="L55" s="1"/>
    </row>
    <row r="56" spans="1:12">
      <c r="A56" s="12" t="s">
        <v>19</v>
      </c>
      <c r="B56" s="12" t="s">
        <v>47</v>
      </c>
      <c r="C56" s="12" t="s">
        <v>19</v>
      </c>
      <c r="D56" s="13" t="s">
        <v>91</v>
      </c>
      <c r="E56" s="14"/>
      <c r="F56" s="14"/>
      <c r="G56" s="14"/>
      <c r="H56" s="14"/>
      <c r="I56" s="14"/>
      <c r="J56" s="14">
        <f t="shared" si="3"/>
        <v>0</v>
      </c>
      <c r="K56" s="15" t="str">
        <f t="shared" si="2"/>
        <v>-</v>
      </c>
      <c r="L56" s="1"/>
    </row>
    <row r="57" spans="1:12">
      <c r="A57" s="12" t="s">
        <v>19</v>
      </c>
      <c r="B57" s="12" t="s">
        <v>23</v>
      </c>
      <c r="C57" s="12" t="s">
        <v>19</v>
      </c>
      <c r="D57" s="13" t="s">
        <v>92</v>
      </c>
      <c r="E57" s="14">
        <v>11421084</v>
      </c>
      <c r="F57" s="14">
        <v>11421084</v>
      </c>
      <c r="G57" s="14">
        <v>637570</v>
      </c>
      <c r="H57" s="14">
        <v>11775138</v>
      </c>
      <c r="I57" s="14">
        <v>11775138</v>
      </c>
      <c r="J57" s="14">
        <f t="shared" si="3"/>
        <v>0</v>
      </c>
      <c r="K57" s="15">
        <f t="shared" si="2"/>
        <v>0</v>
      </c>
      <c r="L57" s="1"/>
    </row>
    <row r="58" spans="1:12">
      <c r="A58" s="12" t="s">
        <v>93</v>
      </c>
      <c r="B58" s="12" t="s">
        <v>19</v>
      </c>
      <c r="C58" s="12" t="s">
        <v>19</v>
      </c>
      <c r="D58" s="13" t="s">
        <v>94</v>
      </c>
      <c r="E58" s="14">
        <v>15263589</v>
      </c>
      <c r="F58" s="14">
        <v>65221663</v>
      </c>
      <c r="G58" s="14">
        <v>19787192</v>
      </c>
      <c r="H58" s="14">
        <v>15736761</v>
      </c>
      <c r="I58" s="14">
        <v>15364435</v>
      </c>
      <c r="J58" s="14">
        <f t="shared" si="3"/>
        <v>-372326</v>
      </c>
      <c r="K58" s="15">
        <f t="shared" si="2"/>
        <v>-2.3659633643797476E-2</v>
      </c>
      <c r="L58" s="1"/>
    </row>
    <row r="59" spans="1:12">
      <c r="A59" s="12" t="s">
        <v>19</v>
      </c>
      <c r="B59" s="12" t="s">
        <v>64</v>
      </c>
      <c r="C59" s="12" t="s">
        <v>19</v>
      </c>
      <c r="D59" s="13" t="s">
        <v>95</v>
      </c>
      <c r="E59" s="14">
        <v>0</v>
      </c>
      <c r="F59" s="14">
        <v>8606038</v>
      </c>
      <c r="G59" s="14">
        <v>3505465</v>
      </c>
      <c r="H59" s="14">
        <v>0</v>
      </c>
      <c r="I59" s="14">
        <v>0</v>
      </c>
      <c r="J59" s="14">
        <f t="shared" si="3"/>
        <v>0</v>
      </c>
      <c r="K59" s="15" t="str">
        <f t="shared" si="2"/>
        <v>-</v>
      </c>
      <c r="L59" s="1"/>
    </row>
    <row r="60" spans="1:12">
      <c r="A60" s="12" t="s">
        <v>19</v>
      </c>
      <c r="B60" s="12" t="s">
        <v>65</v>
      </c>
      <c r="C60" s="12" t="s">
        <v>19</v>
      </c>
      <c r="D60" s="13" t="s">
        <v>96</v>
      </c>
      <c r="E60" s="14">
        <v>1729648</v>
      </c>
      <c r="F60" s="14">
        <v>2889215</v>
      </c>
      <c r="G60" s="14">
        <v>770468</v>
      </c>
      <c r="H60" s="14">
        <v>1783268</v>
      </c>
      <c r="I60" s="14">
        <v>1475400</v>
      </c>
      <c r="J60" s="14">
        <f t="shared" si="3"/>
        <v>-307868</v>
      </c>
      <c r="K60" s="15">
        <f t="shared" si="2"/>
        <v>-0.17264258653214212</v>
      </c>
      <c r="L60" s="1"/>
    </row>
    <row r="61" spans="1:12">
      <c r="A61" s="12" t="s">
        <v>19</v>
      </c>
      <c r="B61" s="12" t="s">
        <v>21</v>
      </c>
      <c r="C61" s="12" t="s">
        <v>19</v>
      </c>
      <c r="D61" s="13" t="s">
        <v>97</v>
      </c>
      <c r="E61" s="14">
        <v>13533941</v>
      </c>
      <c r="F61" s="14">
        <v>53554179</v>
      </c>
      <c r="G61" s="14">
        <v>15511259</v>
      </c>
      <c r="H61" s="14">
        <v>13953493</v>
      </c>
      <c r="I61" s="14">
        <v>13889035</v>
      </c>
      <c r="J61" s="14">
        <f t="shared" si="3"/>
        <v>-64458</v>
      </c>
      <c r="K61" s="15">
        <f t="shared" si="2"/>
        <v>-4.6194884678696585E-3</v>
      </c>
      <c r="L61" s="1"/>
    </row>
    <row r="62" spans="1:12">
      <c r="A62" s="12" t="s">
        <v>19</v>
      </c>
      <c r="B62" s="12" t="s">
        <v>36</v>
      </c>
      <c r="C62" s="12" t="s">
        <v>19</v>
      </c>
      <c r="D62" s="13" t="s">
        <v>98</v>
      </c>
      <c r="E62" s="14">
        <v>0</v>
      </c>
      <c r="F62" s="14">
        <v>172231</v>
      </c>
      <c r="G62" s="14">
        <v>0</v>
      </c>
      <c r="H62" s="14">
        <v>0</v>
      </c>
      <c r="I62" s="14">
        <v>0</v>
      </c>
      <c r="J62" s="14">
        <f t="shared" si="3"/>
        <v>0</v>
      </c>
      <c r="K62" s="15" t="str">
        <f t="shared" si="2"/>
        <v>-</v>
      </c>
      <c r="L62" s="1"/>
    </row>
    <row r="63" spans="1:12">
      <c r="A63" s="12" t="s">
        <v>99</v>
      </c>
      <c r="B63" s="12" t="s">
        <v>19</v>
      </c>
      <c r="C63" s="12" t="s">
        <v>19</v>
      </c>
      <c r="D63" s="13" t="s">
        <v>100</v>
      </c>
      <c r="E63" s="14">
        <v>0</v>
      </c>
      <c r="F63" s="14">
        <v>580058970</v>
      </c>
      <c r="G63" s="14">
        <v>282915772</v>
      </c>
      <c r="H63" s="14">
        <v>0</v>
      </c>
      <c r="I63" s="14">
        <v>443474843</v>
      </c>
      <c r="J63" s="14">
        <f t="shared" si="3"/>
        <v>443474843</v>
      </c>
      <c r="K63" s="15" t="str">
        <f t="shared" si="2"/>
        <v>-</v>
      </c>
      <c r="L63" s="1"/>
    </row>
    <row r="64" spans="1:12">
      <c r="A64" s="12" t="s">
        <v>19</v>
      </c>
      <c r="B64" s="12" t="s">
        <v>23</v>
      </c>
      <c r="C64" s="12" t="s">
        <v>19</v>
      </c>
      <c r="D64" s="13" t="s">
        <v>101</v>
      </c>
      <c r="E64" s="14">
        <v>0</v>
      </c>
      <c r="F64" s="14">
        <v>580058970</v>
      </c>
      <c r="G64" s="14">
        <v>282915772</v>
      </c>
      <c r="H64" s="14">
        <v>0</v>
      </c>
      <c r="I64" s="14">
        <v>443474843</v>
      </c>
      <c r="J64" s="14">
        <f t="shared" si="3"/>
        <v>443474843</v>
      </c>
      <c r="K64" s="15" t="str">
        <f t="shared" si="2"/>
        <v>-</v>
      </c>
      <c r="L64" s="1"/>
    </row>
    <row r="65" spans="1:12">
      <c r="A65" s="12" t="s">
        <v>102</v>
      </c>
      <c r="B65" s="12" t="s">
        <v>19</v>
      </c>
      <c r="C65" s="12" t="s">
        <v>19</v>
      </c>
      <c r="D65" s="13" t="s">
        <v>103</v>
      </c>
      <c r="E65" s="14">
        <v>0</v>
      </c>
      <c r="F65" s="14">
        <v>36191070</v>
      </c>
      <c r="G65" s="14">
        <v>31728182</v>
      </c>
      <c r="H65" s="14">
        <v>0</v>
      </c>
      <c r="I65" s="14">
        <v>0</v>
      </c>
      <c r="J65" s="14">
        <f t="shared" si="3"/>
        <v>0</v>
      </c>
      <c r="K65" s="15" t="str">
        <f t="shared" si="2"/>
        <v>-</v>
      </c>
      <c r="L65" s="1"/>
    </row>
    <row r="66" spans="1:12">
      <c r="A66" s="12" t="s">
        <v>19</v>
      </c>
      <c r="B66" s="12" t="s">
        <v>36</v>
      </c>
      <c r="C66" s="12" t="s">
        <v>19</v>
      </c>
      <c r="D66" s="13" t="s">
        <v>52</v>
      </c>
      <c r="E66" s="14">
        <v>0</v>
      </c>
      <c r="F66" s="14">
        <v>36191070</v>
      </c>
      <c r="G66" s="14">
        <v>31728182</v>
      </c>
      <c r="H66" s="14">
        <v>0</v>
      </c>
      <c r="I66" s="14">
        <v>0</v>
      </c>
      <c r="J66" s="14">
        <f t="shared" si="3"/>
        <v>0</v>
      </c>
      <c r="K66" s="15" t="str">
        <f t="shared" si="2"/>
        <v>-</v>
      </c>
      <c r="L66" s="1"/>
    </row>
    <row r="67" spans="1:12">
      <c r="A67" s="12" t="s">
        <v>19</v>
      </c>
      <c r="B67" s="12" t="s">
        <v>19</v>
      </c>
      <c r="C67" s="12" t="s">
        <v>39</v>
      </c>
      <c r="D67" s="13" t="s">
        <v>53</v>
      </c>
      <c r="E67" s="14">
        <v>0</v>
      </c>
      <c r="F67" s="14">
        <v>36191070</v>
      </c>
      <c r="G67" s="14">
        <v>31728182</v>
      </c>
      <c r="H67" s="14">
        <v>0</v>
      </c>
      <c r="I67" s="14">
        <v>0</v>
      </c>
      <c r="J67" s="14">
        <f t="shared" si="3"/>
        <v>0</v>
      </c>
      <c r="K67" s="15" t="str">
        <f t="shared" si="2"/>
        <v>-</v>
      </c>
      <c r="L67" s="1"/>
    </row>
    <row r="68" spans="1:12">
      <c r="A68" s="12" t="s">
        <v>104</v>
      </c>
      <c r="B68" s="12" t="s">
        <v>19</v>
      </c>
      <c r="C68" s="12" t="s">
        <v>19</v>
      </c>
      <c r="D68" s="13" t="s">
        <v>105</v>
      </c>
      <c r="E68" s="14">
        <v>310</v>
      </c>
      <c r="F68" s="14">
        <v>370644326</v>
      </c>
      <c r="G68" s="14">
        <v>372827022</v>
      </c>
      <c r="H68" s="14">
        <v>310</v>
      </c>
      <c r="I68" s="14">
        <v>310</v>
      </c>
      <c r="J68" s="14">
        <f t="shared" si="3"/>
        <v>0</v>
      </c>
      <c r="K68" s="15">
        <f t="shared" si="2"/>
        <v>0</v>
      </c>
      <c r="L68" s="1"/>
    </row>
    <row r="69" spans="1:12" s="24" customFormat="1">
      <c r="A69" s="19" t="s">
        <v>19</v>
      </c>
      <c r="B69" s="19" t="s">
        <v>41</v>
      </c>
      <c r="C69" s="19" t="s">
        <v>19</v>
      </c>
      <c r="D69" s="20" t="s">
        <v>106</v>
      </c>
      <c r="E69" s="21">
        <v>310</v>
      </c>
      <c r="F69" s="21">
        <v>370644326</v>
      </c>
      <c r="G69" s="21">
        <v>372827022</v>
      </c>
      <c r="H69" s="21">
        <v>310</v>
      </c>
      <c r="I69" s="21">
        <v>310</v>
      </c>
      <c r="J69" s="31">
        <f t="shared" si="3"/>
        <v>0</v>
      </c>
      <c r="K69" s="22">
        <f t="shared" si="2"/>
        <v>0</v>
      </c>
      <c r="L69" s="23"/>
    </row>
    <row r="70" spans="1:12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" customHeight="1">
      <c r="A71" s="35" t="s">
        <v>107</v>
      </c>
      <c r="B71" s="36"/>
      <c r="C71" s="36"/>
      <c r="D71" s="36"/>
      <c r="E71" s="10">
        <f>12037784193+17723320</f>
        <v>12055507513</v>
      </c>
      <c r="F71" s="10">
        <v>13244551815</v>
      </c>
      <c r="G71" s="10">
        <v>9401088789</v>
      </c>
      <c r="H71" s="32">
        <v>12173823957</v>
      </c>
      <c r="I71" s="32">
        <v>13261604047</v>
      </c>
      <c r="J71" s="10">
        <f>I71-H71</f>
        <v>1087780090</v>
      </c>
      <c r="K71" s="11">
        <v>3.1444142273541351E-2</v>
      </c>
      <c r="L71" s="1"/>
    </row>
    <row r="72" spans="1:12" ht="15" customHeight="1">
      <c r="A72" s="37" t="s">
        <v>108</v>
      </c>
      <c r="B72" s="38"/>
      <c r="C72" s="38"/>
      <c r="D72" s="38"/>
      <c r="E72" s="38"/>
      <c r="F72" s="38"/>
      <c r="G72" s="38"/>
      <c r="H72" s="38"/>
      <c r="I72" s="38"/>
      <c r="J72" s="1"/>
      <c r="K72" s="1"/>
      <c r="L72" s="1"/>
    </row>
    <row r="73" spans="1:12" ht="5.0999999999999996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</sheetData>
  <mergeCells count="16">
    <mergeCell ref="A6:B6"/>
    <mergeCell ref="C6:F6"/>
    <mergeCell ref="A1:I1"/>
    <mergeCell ref="A2:I2"/>
    <mergeCell ref="A3:I3"/>
    <mergeCell ref="A5:B5"/>
    <mergeCell ref="C5:F5"/>
    <mergeCell ref="J10:J11"/>
    <mergeCell ref="K10:K11"/>
    <mergeCell ref="A71:D71"/>
    <mergeCell ref="A72:I72"/>
    <mergeCell ref="A7:F7"/>
    <mergeCell ref="A9:A11"/>
    <mergeCell ref="B9:B11"/>
    <mergeCell ref="C9:C11"/>
    <mergeCell ref="D9:D11"/>
  </mergeCells>
  <printOptions horizontalCentered="1"/>
  <pageMargins left="0.78740157480314965" right="0.78740157480314965" top="0.98425196850393704" bottom="0.78740157480314965" header="0" footer="0"/>
  <pageSetup scale="62" fitToHeight="0" orientation="landscape" r:id="rId1"/>
  <rowBreaks count="1" manualBreakCount="1">
    <brk id="43" max="10" man="1"/>
  </rowBreaks>
  <ignoredErrors>
    <ignoredError sqref="I5:I6 E9:K9" numberStoredAsText="1"/>
    <ignoredError sqref="J52:J57 J59 J63:J69 J38:J4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'cuadro Comparativo analitico'!JR_PAGE_ANCHOR_0_1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2025-09-26T21:19:19Z</dcterms:modified>
</cp:coreProperties>
</file>