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25F98FEB-7DE1-4AC4-B9FA-C8CBA89360B2}" xr6:coauthVersionLast="47" xr6:coauthVersionMax="47" xr10:uidLastSave="{00000000-0000-0000-0000-000000000000}"/>
  <bookViews>
    <workbookView xWindow="28680" yWindow="-120" windowWidth="16440" windowHeight="28320" xr2:uid="{FBD06636-CC58-4525-BFC8-362EE728237F}"/>
  </bookViews>
  <sheets>
    <sheet name="cuadro Comparativo analitico 23" sheetId="1" r:id="rId1"/>
  </sheets>
  <definedNames>
    <definedName name="_xlnm.Print_Area" localSheetId="0">'cuadro Comparativo analitico 23'!$A$1:$L$81</definedName>
    <definedName name="JR_PAGE_ANCHOR_2_1">#REF!</definedName>
    <definedName name="JR_PAGE_ANCHOR_22_1">'cuadro Comparativo analitico 23'!$A$1</definedName>
    <definedName name="_xlnm.Print_Titles" localSheetId="0">'cuadro Comparativo analitico 23'!$1:$11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L67" i="1"/>
  <c r="K67" i="1"/>
  <c r="K66" i="1"/>
  <c r="L66" i="1" s="1"/>
  <c r="K65" i="1"/>
  <c r="L65" i="1" s="1"/>
  <c r="K64" i="1"/>
  <c r="L64" i="1" s="1"/>
  <c r="L63" i="1"/>
  <c r="K63" i="1"/>
  <c r="K62" i="1"/>
  <c r="L62" i="1" s="1"/>
  <c r="K61" i="1"/>
  <c r="L61" i="1" s="1"/>
  <c r="K60" i="1"/>
  <c r="L60" i="1" s="1"/>
  <c r="K59" i="1"/>
  <c r="K58" i="1"/>
  <c r="L58" i="1" s="1"/>
  <c r="K57" i="1"/>
  <c r="L57" i="1" s="1"/>
  <c r="K56" i="1"/>
  <c r="K55" i="1"/>
  <c r="L55" i="1" s="1"/>
  <c r="K54" i="1"/>
  <c r="L54" i="1" s="1"/>
  <c r="K53" i="1"/>
  <c r="L53" i="1" s="1"/>
  <c r="L52" i="1"/>
  <c r="K52" i="1"/>
  <c r="L51" i="1"/>
  <c r="K51" i="1"/>
  <c r="K50" i="1"/>
  <c r="L50" i="1" s="1"/>
  <c r="K49" i="1"/>
  <c r="L49" i="1" s="1"/>
  <c r="K48" i="1"/>
  <c r="L48" i="1" s="1"/>
  <c r="L47" i="1"/>
  <c r="K47" i="1"/>
  <c r="K46" i="1"/>
  <c r="K45" i="1"/>
  <c r="K44" i="1"/>
  <c r="L44" i="1" s="1"/>
  <c r="K43" i="1"/>
  <c r="K42" i="1"/>
  <c r="K41" i="1"/>
  <c r="L41" i="1" s="1"/>
  <c r="K40" i="1"/>
  <c r="L40" i="1" s="1"/>
  <c r="K38" i="1"/>
  <c r="L38" i="1" s="1"/>
  <c r="L37" i="1"/>
  <c r="K37" i="1"/>
  <c r="K36" i="1"/>
  <c r="L36" i="1" s="1"/>
  <c r="L35" i="1"/>
  <c r="K35" i="1"/>
  <c r="K34" i="1"/>
  <c r="L34" i="1" s="1"/>
  <c r="L33" i="1"/>
  <c r="K33" i="1"/>
  <c r="K32" i="1"/>
  <c r="L32" i="1" s="1"/>
  <c r="K31" i="1"/>
  <c r="K30" i="1"/>
  <c r="L30" i="1" s="1"/>
  <c r="K29" i="1"/>
  <c r="L29" i="1" s="1"/>
  <c r="K28" i="1"/>
  <c r="L28" i="1" s="1"/>
  <c r="L27" i="1"/>
  <c r="K27" i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L19" i="1"/>
  <c r="K19" i="1"/>
  <c r="K18" i="1"/>
  <c r="L18" i="1" s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<sst xmlns="http://schemas.openxmlformats.org/spreadsheetml/2006/main" count="382" uniqueCount="136">
  <si>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</si>
  <si>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</si>
  <si>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</si>
  <si>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</si>
  <si>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</si>
  <si>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</si>
  <si>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</si>
  <si>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</si>
  <si>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</si>
  <si>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ARICA Y PARINACOTA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</si>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</sst>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C89C-A82C-4549-A439-2849E347619E}">
  <sheetPr>
    <outlinePr summaryBelow="0"/>
    <pageSetUpPr fitToPage="1"/>
  </sheetPr>
  <dimension ref="A1:M82"/>
  <sheetViews>
    <sheetView tabSelected="1" view="pageBreakPreview" zoomScale="60" zoomScaleNormal="100" workbookViewId="0">
      <selection activeCell="L76" sqref="L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201688416</v>
      </c>
      <c r="G12" s="9">
        <v>204484524</v>
      </c>
      <c r="H12" s="9">
        <v>106351247</v>
      </c>
      <c r="I12" s="9">
        <v>207812011</v>
      </c>
      <c r="J12" s="9">
        <v>210502001</v>
      </c>
      <c r="K12" s="9">
        <f>J12-I12</f>
        <v>2689990</v>
      </c>
      <c r="L12" s="10">
        <f>(K12/I12)</f>
        <v>1.2944343241065118E-2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45672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45672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45672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1573</v>
      </c>
      <c r="G17" s="13">
        <v>1573</v>
      </c>
      <c r="H17" s="13">
        <v>852</v>
      </c>
      <c r="I17" s="13">
        <v>1622</v>
      </c>
      <c r="J17" s="13">
        <v>30</v>
      </c>
      <c r="K17" s="13">
        <f t="shared" si="0"/>
        <v>-1592</v>
      </c>
      <c r="L17" s="15">
        <f t="shared" si="1"/>
        <v>-0.98150431565967944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1563</v>
      </c>
      <c r="G18" s="13">
        <v>1563</v>
      </c>
      <c r="H18" s="13">
        <v>852</v>
      </c>
      <c r="I18" s="13">
        <v>1612</v>
      </c>
      <c r="J18" s="13">
        <v>20</v>
      </c>
      <c r="K18" s="13">
        <f t="shared" si="0"/>
        <v>-1592</v>
      </c>
      <c r="L18" s="15">
        <f t="shared" si="1"/>
        <v>-0.98759305210918114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52110</v>
      </c>
      <c r="G20" s="13">
        <v>52110</v>
      </c>
      <c r="H20" s="13">
        <v>144324</v>
      </c>
      <c r="I20" s="13">
        <v>53725</v>
      </c>
      <c r="J20" s="13">
        <v>53725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52100</v>
      </c>
      <c r="G22" s="13">
        <v>52100</v>
      </c>
      <c r="H22" s="13">
        <v>144324</v>
      </c>
      <c r="I22" s="13">
        <v>53715</v>
      </c>
      <c r="J22" s="13">
        <v>53715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135884</v>
      </c>
      <c r="G23" s="13">
        <v>143745</v>
      </c>
      <c r="H23" s="13">
        <v>793891</v>
      </c>
      <c r="I23" s="13">
        <v>140097</v>
      </c>
      <c r="J23" s="13">
        <v>142396</v>
      </c>
      <c r="K23" s="13">
        <f t="shared" si="0"/>
        <v>2299</v>
      </c>
      <c r="L23" s="15">
        <f t="shared" si="1"/>
        <v>1.6410058745012383E-2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51860</v>
      </c>
      <c r="G24" s="13">
        <v>51860</v>
      </c>
      <c r="H24" s="13">
        <v>23034</v>
      </c>
      <c r="I24" s="13">
        <v>53468</v>
      </c>
      <c r="J24" s="13">
        <v>55767</v>
      </c>
      <c r="K24" s="13">
        <f t="shared" si="0"/>
        <v>2299</v>
      </c>
      <c r="L24" s="15">
        <f t="shared" si="1"/>
        <v>4.2997680855839007E-2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20840</v>
      </c>
      <c r="G25" s="13">
        <v>20840</v>
      </c>
      <c r="H25" s="13">
        <v>2881</v>
      </c>
      <c r="I25" s="13">
        <v>21486</v>
      </c>
      <c r="J25" s="13">
        <v>21486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63184</v>
      </c>
      <c r="G26" s="13">
        <v>71045</v>
      </c>
      <c r="H26" s="13">
        <v>767976</v>
      </c>
      <c r="I26" s="13">
        <v>65143</v>
      </c>
      <c r="J26" s="13">
        <v>65143</v>
      </c>
      <c r="K26" s="14">
        <f t="shared" si="0"/>
        <v>0</v>
      </c>
      <c r="L26" s="15">
        <f t="shared" si="1"/>
        <v>0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174068408</v>
      </c>
      <c r="G27" s="13">
        <v>176856655</v>
      </c>
      <c r="H27" s="13">
        <v>80350389</v>
      </c>
      <c r="I27" s="13">
        <v>179336426</v>
      </c>
      <c r="J27" s="13">
        <v>188973689</v>
      </c>
      <c r="K27" s="13">
        <f t="shared" si="0"/>
        <v>9637263</v>
      </c>
      <c r="L27" s="15">
        <f t="shared" si="1"/>
        <v>5.3738458019677499E-2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174068408</v>
      </c>
      <c r="G28" s="13">
        <v>176856655</v>
      </c>
      <c r="H28" s="13">
        <v>80350389</v>
      </c>
      <c r="I28" s="13">
        <v>179336426</v>
      </c>
      <c r="J28" s="13">
        <v>188973689</v>
      </c>
      <c r="K28" s="13">
        <f t="shared" si="0"/>
        <v>9637263</v>
      </c>
      <c r="L28" s="15">
        <f t="shared" si="1"/>
        <v>5.3738458019677499E-2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27283428</v>
      </c>
      <c r="G29" s="13">
        <v>27283428</v>
      </c>
      <c r="H29" s="13">
        <v>25016119</v>
      </c>
      <c r="I29" s="13">
        <v>28129214</v>
      </c>
      <c r="J29" s="13">
        <v>21241419</v>
      </c>
      <c r="K29" s="13">
        <f t="shared" si="0"/>
        <v>-6887795</v>
      </c>
      <c r="L29" s="15">
        <f t="shared" si="1"/>
        <v>-0.24486268972890604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27283428</v>
      </c>
      <c r="G30" s="13">
        <v>27283418</v>
      </c>
      <c r="H30" s="13">
        <v>24790971</v>
      </c>
      <c r="I30" s="13">
        <v>28129214</v>
      </c>
      <c r="J30" s="13">
        <v>21241419</v>
      </c>
      <c r="K30" s="13">
        <f t="shared" si="0"/>
        <v>-6887795</v>
      </c>
      <c r="L30" s="15">
        <f t="shared" si="1"/>
        <v>-0.24486268972890604</v>
      </c>
      <c r="M30" s="1"/>
    </row>
    <row r="31" spans="1:13" ht="15" customHeight="1" x14ac:dyDescent="0.25">
      <c r="A31" s="11" t="s">
        <v>37</v>
      </c>
      <c r="B31" s="11" t="s">
        <v>70</v>
      </c>
      <c r="C31" s="11" t="s">
        <v>37</v>
      </c>
      <c r="D31" s="11" t="s">
        <v>37</v>
      </c>
      <c r="E31" s="12" t="s">
        <v>71</v>
      </c>
      <c r="F31" s="13">
        <v>0</v>
      </c>
      <c r="G31" s="13">
        <v>10</v>
      </c>
      <c r="H31" s="13">
        <v>225148</v>
      </c>
      <c r="I31" s="13">
        <v>0</v>
      </c>
      <c r="J31" s="13">
        <v>0</v>
      </c>
      <c r="K31" s="14">
        <f t="shared" si="0"/>
        <v>0</v>
      </c>
      <c r="L31" s="15" t="s">
        <v>135</v>
      </c>
      <c r="M31" s="1"/>
    </row>
    <row r="32" spans="1:13" ht="27" customHeight="1" x14ac:dyDescent="0.25">
      <c r="A32" s="11" t="s">
        <v>72</v>
      </c>
      <c r="B32" s="11" t="s">
        <v>37</v>
      </c>
      <c r="C32" s="11" t="s">
        <v>37</v>
      </c>
      <c r="D32" s="11" t="s">
        <v>37</v>
      </c>
      <c r="E32" s="12" t="s">
        <v>73</v>
      </c>
      <c r="F32" s="13">
        <v>126268</v>
      </c>
      <c r="G32" s="13">
        <v>126268</v>
      </c>
      <c r="H32" s="13">
        <v>0</v>
      </c>
      <c r="I32" s="13">
        <v>130182</v>
      </c>
      <c r="J32" s="13">
        <v>90702</v>
      </c>
      <c r="K32" s="13">
        <f t="shared" si="0"/>
        <v>-39480</v>
      </c>
      <c r="L32" s="15">
        <f t="shared" si="1"/>
        <v>-0.30326773286629488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10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52</v>
      </c>
      <c r="C35" s="11" t="s">
        <v>37</v>
      </c>
      <c r="D35" s="11" t="s">
        <v>37</v>
      </c>
      <c r="E35" s="12" t="s">
        <v>74</v>
      </c>
      <c r="F35" s="13">
        <v>126258</v>
      </c>
      <c r="G35" s="13">
        <v>126258</v>
      </c>
      <c r="H35" s="13">
        <v>0</v>
      </c>
      <c r="I35" s="13">
        <v>130172</v>
      </c>
      <c r="J35" s="13">
        <v>90692</v>
      </c>
      <c r="K35" s="13">
        <f t="shared" si="0"/>
        <v>-39480</v>
      </c>
      <c r="L35" s="15">
        <f t="shared" si="1"/>
        <v>-0.30329103032910304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75</v>
      </c>
      <c r="F36" s="13">
        <v>74908</v>
      </c>
      <c r="G36" s="13">
        <v>74908</v>
      </c>
      <c r="H36" s="13">
        <v>0</v>
      </c>
      <c r="I36" s="13">
        <v>77230</v>
      </c>
      <c r="J36" s="13">
        <v>90692</v>
      </c>
      <c r="K36" s="13">
        <f t="shared" si="0"/>
        <v>13462</v>
      </c>
      <c r="L36" s="15">
        <f t="shared" si="1"/>
        <v>0.17431050110060858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54</v>
      </c>
      <c r="D37" s="11" t="s">
        <v>37</v>
      </c>
      <c r="E37" s="12" t="s">
        <v>76</v>
      </c>
      <c r="F37" s="13">
        <v>51350</v>
      </c>
      <c r="G37" s="13">
        <v>51350</v>
      </c>
      <c r="H37" s="13">
        <v>0</v>
      </c>
      <c r="I37" s="13">
        <v>52942</v>
      </c>
      <c r="J37" s="13">
        <v>0</v>
      </c>
      <c r="K37" s="13">
        <f t="shared" si="0"/>
        <v>-52942</v>
      </c>
      <c r="L37" s="15">
        <f t="shared" si="1"/>
        <v>-1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201688416</v>
      </c>
      <c r="G39" s="9">
        <v>204484524</v>
      </c>
      <c r="H39" s="9">
        <v>109301944</v>
      </c>
      <c r="I39" s="9">
        <v>207812011</v>
      </c>
      <c r="J39" s="9">
        <v>210502001</v>
      </c>
      <c r="K39" s="9">
        <f t="shared" ref="K39" si="2">J39-I39</f>
        <v>2689990</v>
      </c>
      <c r="L39" s="10">
        <f t="shared" ref="L39" si="3">(K39/I39)</f>
        <v>1.2944343241065118E-2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4153053</v>
      </c>
      <c r="G40" s="13">
        <v>4060167</v>
      </c>
      <c r="H40" s="13">
        <v>2637668</v>
      </c>
      <c r="I40" s="13">
        <v>4153053</v>
      </c>
      <c r="J40" s="13">
        <v>4194077</v>
      </c>
      <c r="K40" s="13">
        <f t="shared" ref="K40:K77" si="4">+J40-I40</f>
        <v>41024</v>
      </c>
      <c r="L40" s="15">
        <f t="shared" ref="L40:L77" si="5">+K40/I40</f>
        <v>9.8780343039205128E-3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243848</v>
      </c>
      <c r="G41" s="13">
        <v>383070</v>
      </c>
      <c r="H41" s="13">
        <v>355641</v>
      </c>
      <c r="I41" s="13">
        <v>251408</v>
      </c>
      <c r="J41" s="13">
        <v>251408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17686</v>
      </c>
      <c r="H42" s="13">
        <v>17686</v>
      </c>
      <c r="I42" s="13">
        <v>0</v>
      </c>
      <c r="J42" s="13">
        <v>10</v>
      </c>
      <c r="K42" s="13">
        <f t="shared" si="4"/>
        <v>10</v>
      </c>
      <c r="L42" s="15" t="s">
        <v>135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17686</v>
      </c>
      <c r="H43" s="13">
        <v>17686</v>
      </c>
      <c r="I43" s="13">
        <v>0</v>
      </c>
      <c r="J43" s="13">
        <v>10</v>
      </c>
      <c r="K43" s="13">
        <f t="shared" si="4"/>
        <v>10</v>
      </c>
      <c r="L43" s="15" t="s">
        <v>135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9020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15" customHeight="1" x14ac:dyDescent="0.25">
      <c r="A45" s="11" t="s">
        <v>37</v>
      </c>
      <c r="B45" s="11" t="s">
        <v>52</v>
      </c>
      <c r="C45" s="11" t="s">
        <v>37</v>
      </c>
      <c r="D45" s="11" t="s">
        <v>37</v>
      </c>
      <c r="E45" s="12" t="s">
        <v>89</v>
      </c>
      <c r="F45" s="13">
        <v>0</v>
      </c>
      <c r="G45" s="13">
        <v>9000</v>
      </c>
      <c r="H45" s="13">
        <v>0</v>
      </c>
      <c r="I45" s="13">
        <v>0</v>
      </c>
      <c r="J45" s="13">
        <v>0</v>
      </c>
      <c r="K45" s="14">
        <f t="shared" si="4"/>
        <v>0</v>
      </c>
      <c r="L45" s="15" t="s">
        <v>135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90</v>
      </c>
      <c r="D46" s="11" t="s">
        <v>37</v>
      </c>
      <c r="E46" s="12" t="s">
        <v>91</v>
      </c>
      <c r="F46" s="13">
        <v>0</v>
      </c>
      <c r="G46" s="13">
        <v>9000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135</v>
      </c>
      <c r="M46" s="1"/>
    </row>
    <row r="47" spans="1:13" ht="27" customHeight="1" x14ac:dyDescent="0.25">
      <c r="A47" s="11" t="s">
        <v>37</v>
      </c>
      <c r="B47" s="11" t="s">
        <v>59</v>
      </c>
      <c r="C47" s="11" t="s">
        <v>37</v>
      </c>
      <c r="D47" s="11" t="s">
        <v>37</v>
      </c>
      <c r="E47" s="12" t="s">
        <v>92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64</v>
      </c>
      <c r="C49" s="11" t="s">
        <v>37</v>
      </c>
      <c r="D49" s="11" t="s">
        <v>37</v>
      </c>
      <c r="E49" s="12" t="s">
        <v>93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37</v>
      </c>
      <c r="C50" s="11" t="s">
        <v>43</v>
      </c>
      <c r="D50" s="11" t="s">
        <v>37</v>
      </c>
      <c r="E50" s="12" t="s">
        <v>44</v>
      </c>
      <c r="F50" s="13">
        <v>10</v>
      </c>
      <c r="G50" s="13">
        <v>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94</v>
      </c>
      <c r="B51" s="11" t="s">
        <v>37</v>
      </c>
      <c r="C51" s="11" t="s">
        <v>37</v>
      </c>
      <c r="D51" s="11" t="s">
        <v>37</v>
      </c>
      <c r="E51" s="12" t="s">
        <v>95</v>
      </c>
      <c r="F51" s="13">
        <v>49722</v>
      </c>
      <c r="G51" s="13">
        <v>49722</v>
      </c>
      <c r="H51" s="13">
        <v>18655</v>
      </c>
      <c r="I51" s="13">
        <v>51263</v>
      </c>
      <c r="J51" s="13">
        <v>55767</v>
      </c>
      <c r="K51" s="13">
        <f t="shared" si="4"/>
        <v>4504</v>
      </c>
      <c r="L51" s="15">
        <f t="shared" si="5"/>
        <v>8.786064022784465E-2</v>
      </c>
      <c r="M51" s="1"/>
    </row>
    <row r="52" spans="1:13" ht="15" customHeight="1" x14ac:dyDescent="0.25">
      <c r="A52" s="11" t="s">
        <v>37</v>
      </c>
      <c r="B52" s="11" t="s">
        <v>63</v>
      </c>
      <c r="C52" s="11" t="s">
        <v>37</v>
      </c>
      <c r="D52" s="11" t="s">
        <v>37</v>
      </c>
      <c r="E52" s="12" t="s">
        <v>96</v>
      </c>
      <c r="F52" s="13">
        <v>49722</v>
      </c>
      <c r="G52" s="13">
        <v>49722</v>
      </c>
      <c r="H52" s="13">
        <v>18655</v>
      </c>
      <c r="I52" s="13">
        <v>51263</v>
      </c>
      <c r="J52" s="13">
        <v>55767</v>
      </c>
      <c r="K52" s="13">
        <f t="shared" si="4"/>
        <v>4504</v>
      </c>
      <c r="L52" s="15">
        <f t="shared" si="5"/>
        <v>8.786064022784465E-2</v>
      </c>
      <c r="M52" s="1"/>
    </row>
    <row r="53" spans="1:13" ht="15" customHeight="1" x14ac:dyDescent="0.25">
      <c r="A53" s="11" t="s">
        <v>97</v>
      </c>
      <c r="B53" s="11" t="s">
        <v>37</v>
      </c>
      <c r="C53" s="11" t="s">
        <v>37</v>
      </c>
      <c r="D53" s="11" t="s">
        <v>37</v>
      </c>
      <c r="E53" s="12" t="s">
        <v>98</v>
      </c>
      <c r="F53" s="13">
        <v>10</v>
      </c>
      <c r="G53" s="13">
        <v>190010</v>
      </c>
      <c r="H53" s="13">
        <v>101913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27" customHeight="1" x14ac:dyDescent="0.25">
      <c r="A54" s="11" t="s">
        <v>37</v>
      </c>
      <c r="B54" s="11" t="s">
        <v>41</v>
      </c>
      <c r="C54" s="11" t="s">
        <v>37</v>
      </c>
      <c r="D54" s="11" t="s">
        <v>37</v>
      </c>
      <c r="E54" s="12" t="s">
        <v>99</v>
      </c>
      <c r="F54" s="13">
        <v>10</v>
      </c>
      <c r="G54" s="13">
        <v>190010</v>
      </c>
      <c r="H54" s="13">
        <v>101913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100</v>
      </c>
      <c r="B55" s="11" t="s">
        <v>37</v>
      </c>
      <c r="C55" s="11" t="s">
        <v>37</v>
      </c>
      <c r="D55" s="11" t="s">
        <v>37</v>
      </c>
      <c r="E55" s="12" t="s">
        <v>101</v>
      </c>
      <c r="F55" s="13">
        <v>3126</v>
      </c>
      <c r="G55" s="13">
        <v>2970</v>
      </c>
      <c r="H55" s="13">
        <v>2970</v>
      </c>
      <c r="I55" s="13">
        <v>3223</v>
      </c>
      <c r="J55" s="13">
        <v>10</v>
      </c>
      <c r="K55" s="13">
        <f t="shared" si="4"/>
        <v>-3213</v>
      </c>
      <c r="L55" s="15">
        <f t="shared" si="5"/>
        <v>-0.9968973006515669</v>
      </c>
      <c r="M55" s="1"/>
    </row>
    <row r="56" spans="1:13" ht="15" customHeight="1" x14ac:dyDescent="0.25">
      <c r="A56" s="11" t="s">
        <v>37</v>
      </c>
      <c r="B56" s="11" t="s">
        <v>14</v>
      </c>
      <c r="C56" s="11" t="s">
        <v>37</v>
      </c>
      <c r="D56" s="11" t="s">
        <v>37</v>
      </c>
      <c r="E56" s="12" t="s">
        <v>102</v>
      </c>
      <c r="F56" s="13">
        <v>0</v>
      </c>
      <c r="G56" s="13">
        <v>0</v>
      </c>
      <c r="H56" s="13">
        <v>0</v>
      </c>
      <c r="I56" s="13">
        <v>0</v>
      </c>
      <c r="J56" s="13">
        <v>10</v>
      </c>
      <c r="K56" s="13">
        <f t="shared" si="4"/>
        <v>10</v>
      </c>
      <c r="L56" s="15" t="s">
        <v>135</v>
      </c>
      <c r="M56" s="1"/>
    </row>
    <row r="57" spans="1:13" ht="15" customHeight="1" x14ac:dyDescent="0.25">
      <c r="A57" s="11" t="s">
        <v>37</v>
      </c>
      <c r="B57" s="11" t="s">
        <v>84</v>
      </c>
      <c r="C57" s="11" t="s">
        <v>37</v>
      </c>
      <c r="D57" s="11" t="s">
        <v>37</v>
      </c>
      <c r="E57" s="12" t="s">
        <v>103</v>
      </c>
      <c r="F57" s="13">
        <v>3126</v>
      </c>
      <c r="G57" s="13">
        <v>2970</v>
      </c>
      <c r="H57" s="13">
        <v>2970</v>
      </c>
      <c r="I57" s="13">
        <v>3223</v>
      </c>
      <c r="J57" s="13">
        <v>0</v>
      </c>
      <c r="K57" s="13">
        <f t="shared" si="4"/>
        <v>-3223</v>
      </c>
      <c r="L57" s="15">
        <f t="shared" si="5"/>
        <v>-1</v>
      </c>
      <c r="M57" s="1"/>
    </row>
    <row r="58" spans="1:13" ht="15" customHeight="1" x14ac:dyDescent="0.25">
      <c r="A58" s="11" t="s">
        <v>104</v>
      </c>
      <c r="B58" s="11" t="s">
        <v>37</v>
      </c>
      <c r="C58" s="11" t="s">
        <v>37</v>
      </c>
      <c r="D58" s="11" t="s">
        <v>37</v>
      </c>
      <c r="E58" s="12" t="s">
        <v>105</v>
      </c>
      <c r="F58" s="13">
        <v>7819491</v>
      </c>
      <c r="G58" s="13">
        <v>10424875</v>
      </c>
      <c r="H58" s="13">
        <v>7598644</v>
      </c>
      <c r="I58" s="13">
        <v>8061895</v>
      </c>
      <c r="J58" s="13">
        <v>2323330</v>
      </c>
      <c r="K58" s="13">
        <f t="shared" si="4"/>
        <v>-5738565</v>
      </c>
      <c r="L58" s="15">
        <f t="shared" si="5"/>
        <v>-0.71181341359568684</v>
      </c>
      <c r="M58" s="1"/>
    </row>
    <row r="59" spans="1:13" ht="15" customHeight="1" x14ac:dyDescent="0.25">
      <c r="A59" s="11" t="s">
        <v>37</v>
      </c>
      <c r="B59" s="11" t="s">
        <v>14</v>
      </c>
      <c r="C59" s="11" t="s">
        <v>37</v>
      </c>
      <c r="D59" s="11" t="s">
        <v>37</v>
      </c>
      <c r="E59" s="12" t="s">
        <v>106</v>
      </c>
      <c r="F59" s="13">
        <v>0</v>
      </c>
      <c r="G59" s="13">
        <v>0</v>
      </c>
      <c r="H59" s="13">
        <v>0</v>
      </c>
      <c r="I59" s="13">
        <v>0</v>
      </c>
      <c r="J59" s="13">
        <v>154650</v>
      </c>
      <c r="K59" s="13">
        <f t="shared" si="4"/>
        <v>154650</v>
      </c>
      <c r="L59" s="15" t="s">
        <v>135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107</v>
      </c>
      <c r="F60" s="13">
        <v>7819491</v>
      </c>
      <c r="G60" s="13">
        <v>10424875</v>
      </c>
      <c r="H60" s="13">
        <v>7598644</v>
      </c>
      <c r="I60" s="13">
        <v>8061895</v>
      </c>
      <c r="J60" s="13">
        <v>2168680</v>
      </c>
      <c r="K60" s="13">
        <f t="shared" si="4"/>
        <v>-5893215</v>
      </c>
      <c r="L60" s="15">
        <f t="shared" si="5"/>
        <v>-0.73099624840065514</v>
      </c>
      <c r="M60" s="1"/>
    </row>
    <row r="61" spans="1:13" ht="15" customHeight="1" x14ac:dyDescent="0.25">
      <c r="A61" s="11" t="s">
        <v>108</v>
      </c>
      <c r="B61" s="11" t="s">
        <v>37</v>
      </c>
      <c r="C61" s="11" t="s">
        <v>37</v>
      </c>
      <c r="D61" s="11" t="s">
        <v>37</v>
      </c>
      <c r="E61" s="12" t="s">
        <v>109</v>
      </c>
      <c r="F61" s="13">
        <v>87189103</v>
      </c>
      <c r="G61" s="13">
        <v>87189103</v>
      </c>
      <c r="H61" s="13">
        <v>45519094</v>
      </c>
      <c r="I61" s="13">
        <v>89891965</v>
      </c>
      <c r="J61" s="13">
        <v>94526501</v>
      </c>
      <c r="K61" s="13">
        <f t="shared" si="4"/>
        <v>4634536</v>
      </c>
      <c r="L61" s="15">
        <f t="shared" si="5"/>
        <v>5.155673257337294E-2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69</v>
      </c>
      <c r="F62" s="13">
        <v>87189103</v>
      </c>
      <c r="G62" s="13">
        <v>87189103</v>
      </c>
      <c r="H62" s="13">
        <v>45519094</v>
      </c>
      <c r="I62" s="13">
        <v>89891965</v>
      </c>
      <c r="J62" s="13">
        <v>94526501</v>
      </c>
      <c r="K62" s="13">
        <f t="shared" si="4"/>
        <v>4634536</v>
      </c>
      <c r="L62" s="15">
        <f t="shared" si="5"/>
        <v>5.155673257337294E-2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54</v>
      </c>
      <c r="D63" s="11" t="s">
        <v>37</v>
      </c>
      <c r="E63" s="12" t="s">
        <v>110</v>
      </c>
      <c r="F63" s="13">
        <v>87189103</v>
      </c>
      <c r="G63" s="13">
        <v>87189103</v>
      </c>
      <c r="H63" s="13">
        <v>45519094</v>
      </c>
      <c r="I63" s="13">
        <v>89891965</v>
      </c>
      <c r="J63" s="13">
        <v>94526501</v>
      </c>
      <c r="K63" s="13">
        <f t="shared" si="4"/>
        <v>4634536</v>
      </c>
      <c r="L63" s="15">
        <f t="shared" si="5"/>
        <v>5.155673257337294E-2</v>
      </c>
      <c r="M63" s="1"/>
    </row>
    <row r="64" spans="1:13" ht="15" customHeight="1" x14ac:dyDescent="0.25">
      <c r="A64" s="11" t="s">
        <v>111</v>
      </c>
      <c r="B64" s="11" t="s">
        <v>37</v>
      </c>
      <c r="C64" s="11" t="s">
        <v>37</v>
      </c>
      <c r="D64" s="11" t="s">
        <v>37</v>
      </c>
      <c r="E64" s="12" t="s">
        <v>112</v>
      </c>
      <c r="F64" s="13">
        <v>102230033</v>
      </c>
      <c r="G64" s="13">
        <v>102157891</v>
      </c>
      <c r="H64" s="13">
        <v>44141816</v>
      </c>
      <c r="I64" s="13">
        <v>105399164</v>
      </c>
      <c r="J64" s="13">
        <v>109150858</v>
      </c>
      <c r="K64" s="13">
        <f t="shared" si="4"/>
        <v>3751694</v>
      </c>
      <c r="L64" s="15">
        <f t="shared" si="5"/>
        <v>3.5595102063617885E-2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113</v>
      </c>
      <c r="F65" s="13">
        <v>102230033</v>
      </c>
      <c r="G65" s="13">
        <v>102080733</v>
      </c>
      <c r="H65" s="13">
        <v>44064658</v>
      </c>
      <c r="I65" s="13">
        <v>105399164</v>
      </c>
      <c r="J65" s="13">
        <v>109150858</v>
      </c>
      <c r="K65" s="13">
        <f t="shared" si="4"/>
        <v>3751694</v>
      </c>
      <c r="L65" s="15">
        <f t="shared" si="5"/>
        <v>3.5595102063617885E-2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10</v>
      </c>
      <c r="H66" s="13">
        <v>0</v>
      </c>
      <c r="I66" s="13">
        <v>10</v>
      </c>
      <c r="J66" s="13">
        <v>10</v>
      </c>
      <c r="K66" s="14">
        <f t="shared" si="4"/>
        <v>0</v>
      </c>
      <c r="L66" s="15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996828</v>
      </c>
      <c r="G67" s="13">
        <v>996828</v>
      </c>
      <c r="H67" s="13">
        <v>299884</v>
      </c>
      <c r="I67" s="13">
        <v>1027730</v>
      </c>
      <c r="J67" s="13">
        <v>387056</v>
      </c>
      <c r="K67" s="13">
        <f t="shared" si="4"/>
        <v>-640674</v>
      </c>
      <c r="L67" s="15">
        <f t="shared" si="5"/>
        <v>-0.62338746557948099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1438</v>
      </c>
      <c r="G68" s="13">
        <v>1438</v>
      </c>
      <c r="H68" s="13">
        <v>0</v>
      </c>
      <c r="I68" s="13">
        <v>1483</v>
      </c>
      <c r="J68" s="13">
        <v>1423</v>
      </c>
      <c r="K68" s="13">
        <f t="shared" si="4"/>
        <v>-60</v>
      </c>
      <c r="L68" s="15">
        <f t="shared" si="5"/>
        <v>-4.0458530006743092E-2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6291383</v>
      </c>
      <c r="G69" s="13">
        <v>6286734</v>
      </c>
      <c r="H69" s="13">
        <v>547950</v>
      </c>
      <c r="I69" s="13">
        <v>6486416</v>
      </c>
      <c r="J69" s="13">
        <v>5349752</v>
      </c>
      <c r="K69" s="13">
        <f t="shared" si="4"/>
        <v>-1136664</v>
      </c>
      <c r="L69" s="15">
        <f t="shared" si="5"/>
        <v>-0.17523760424863283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77551878</v>
      </c>
      <c r="G70" s="13">
        <v>80931015</v>
      </c>
      <c r="H70" s="13">
        <v>37562515</v>
      </c>
      <c r="I70" s="13">
        <v>79955986</v>
      </c>
      <c r="J70" s="13">
        <v>86252240</v>
      </c>
      <c r="K70" s="13">
        <f t="shared" si="4"/>
        <v>6296254</v>
      </c>
      <c r="L70" s="15">
        <f t="shared" si="5"/>
        <v>7.8746499355282787E-2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7230360</v>
      </c>
      <c r="G71" s="13">
        <v>7230360</v>
      </c>
      <c r="H71" s="13">
        <v>4115311</v>
      </c>
      <c r="I71" s="13">
        <v>7454501</v>
      </c>
      <c r="J71" s="13">
        <v>7273193</v>
      </c>
      <c r="K71" s="13">
        <f t="shared" si="4"/>
        <v>-181308</v>
      </c>
      <c r="L71" s="15">
        <f t="shared" si="5"/>
        <v>-2.4321949919920864E-2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667688</v>
      </c>
      <c r="G72" s="13">
        <v>643900</v>
      </c>
      <c r="H72" s="13">
        <v>22378</v>
      </c>
      <c r="I72" s="13">
        <v>688386</v>
      </c>
      <c r="J72" s="13">
        <v>1426364</v>
      </c>
      <c r="K72" s="13">
        <f t="shared" si="4"/>
        <v>737978</v>
      </c>
      <c r="L72" s="15">
        <f t="shared" si="5"/>
        <v>1.0720409770099915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126</v>
      </c>
      <c r="D73" s="11" t="s">
        <v>37</v>
      </c>
      <c r="E73" s="12" t="s">
        <v>127</v>
      </c>
      <c r="F73" s="13">
        <v>9490448</v>
      </c>
      <c r="G73" s="13">
        <v>5990448</v>
      </c>
      <c r="H73" s="13">
        <v>1516620</v>
      </c>
      <c r="I73" s="13">
        <v>9784652</v>
      </c>
      <c r="J73" s="13">
        <v>8460820</v>
      </c>
      <c r="K73" s="13">
        <f t="shared" si="4"/>
        <v>-1323832</v>
      </c>
      <c r="L73" s="15">
        <f t="shared" si="5"/>
        <v>-0.1352967892981784</v>
      </c>
      <c r="M73" s="1"/>
    </row>
    <row r="74" spans="1:13" ht="15" customHeight="1" x14ac:dyDescent="0.25">
      <c r="A74" s="11" t="s">
        <v>37</v>
      </c>
      <c r="B74" s="11" t="s">
        <v>52</v>
      </c>
      <c r="C74" s="11" t="s">
        <v>37</v>
      </c>
      <c r="D74" s="11" t="s">
        <v>37</v>
      </c>
      <c r="E74" s="12" t="s">
        <v>89</v>
      </c>
      <c r="F74" s="13">
        <v>0</v>
      </c>
      <c r="G74" s="13">
        <v>77158</v>
      </c>
      <c r="H74" s="13">
        <v>77158</v>
      </c>
      <c r="I74" s="13">
        <v>0</v>
      </c>
      <c r="J74" s="13">
        <v>0</v>
      </c>
      <c r="K74" s="14">
        <f t="shared" si="4"/>
        <v>0</v>
      </c>
      <c r="L74" s="15" t="s">
        <v>135</v>
      </c>
      <c r="M74" s="1"/>
    </row>
    <row r="75" spans="1:13" ht="15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77158</v>
      </c>
      <c r="H75" s="13">
        <v>77158</v>
      </c>
      <c r="I75" s="13">
        <v>0</v>
      </c>
      <c r="J75" s="13">
        <v>0</v>
      </c>
      <c r="K75" s="14">
        <f t="shared" si="4"/>
        <v>0</v>
      </c>
      <c r="L75" s="15" t="s">
        <v>135</v>
      </c>
      <c r="M75" s="1"/>
    </row>
    <row r="76" spans="1:13" ht="15" customHeight="1" x14ac:dyDescent="0.25">
      <c r="A76" s="11" t="s">
        <v>130</v>
      </c>
      <c r="B76" s="11" t="s">
        <v>37</v>
      </c>
      <c r="C76" s="11" t="s">
        <v>37</v>
      </c>
      <c r="D76" s="11" t="s">
        <v>37</v>
      </c>
      <c r="E76" s="12" t="s">
        <v>131</v>
      </c>
      <c r="F76" s="13">
        <v>10</v>
      </c>
      <c r="G76" s="13">
        <v>10</v>
      </c>
      <c r="H76" s="13">
        <v>8907857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1" t="s">
        <v>37</v>
      </c>
      <c r="B77" s="11" t="s">
        <v>55</v>
      </c>
      <c r="C77" s="11" t="s">
        <v>37</v>
      </c>
      <c r="D77" s="11" t="s">
        <v>37</v>
      </c>
      <c r="E77" s="12" t="s">
        <v>132</v>
      </c>
      <c r="F77" s="13">
        <v>10</v>
      </c>
      <c r="G77" s="13">
        <v>10</v>
      </c>
      <c r="H77" s="13">
        <v>8907857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34" t="s">
        <v>133</v>
      </c>
      <c r="B80" s="35"/>
      <c r="C80" s="35"/>
      <c r="D80" s="35"/>
      <c r="E80" s="35"/>
      <c r="F80" s="17">
        <v>114449581</v>
      </c>
      <c r="G80" s="17">
        <v>117245689</v>
      </c>
      <c r="H80" s="17">
        <v>54856338</v>
      </c>
      <c r="I80" s="17">
        <v>117868773</v>
      </c>
      <c r="J80" s="17">
        <v>115919723</v>
      </c>
      <c r="K80" s="17">
        <v>-1949050</v>
      </c>
      <c r="L80" s="18">
        <v>-1.6535762190380991E-2</v>
      </c>
      <c r="M80" s="1"/>
    </row>
    <row r="81" spans="1:13" ht="15" customHeight="1" x14ac:dyDescent="0.25">
      <c r="A81" s="36" t="s">
        <v>134</v>
      </c>
      <c r="B81" s="37"/>
      <c r="C81" s="37"/>
      <c r="D81" s="37"/>
      <c r="E81" s="37"/>
      <c r="F81" s="37"/>
      <c r="G81" s="37"/>
      <c r="H81" s="37"/>
      <c r="I81" s="37"/>
      <c r="J81" s="37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1" max="11" man="1"/>
    <brk id="50" max="11" man="1"/>
    <brk id="69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23</vt:lpstr>
      <vt:lpstr>'cuadro Comparativo analitico 23'!Área_de_impresión</vt:lpstr>
      <vt:lpstr>JR_PAGE_ANCHOR_22_1</vt:lpstr>
      <vt:lpstr>'cuadro Comparativo analitico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2025-09-26T18:55:56Z</cp:lastPrinted>
  <dcterms:created xsi:type="dcterms:W3CDTF">2025-09-26T15:51:14Z</dcterms:created>
  <dcterms:modified xsi:type="dcterms:W3CDTF">2025-09-26T18:55:59Z</dcterms:modified>
</cp:coreProperties>
</file>