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ub.31 por Región jun-2013" sheetId="1" r:id="rId1"/>
    <sheet name="Sub.31 por Región dic-2013" sheetId="2" r:id="rId2"/>
    <sheet name="Sub. 31 por Región Año 2013" sheetId="3" r:id="rId3"/>
  </sheets>
  <definedNames>
    <definedName name="_xlnm.Print_Area" localSheetId="2">'Sub. 31 por Región Año 2013'!$A$1:$S$34</definedName>
    <definedName name="_xlnm.Print_Area" localSheetId="1">'Sub.31 por Región dic-2013'!$A$1:$S$34</definedName>
    <definedName name="_xlnm.Print_Area" localSheetId="0">'Sub.31 por Región jun-2013'!$A$1:$S$34</definedName>
  </definedNames>
  <calcPr fullCalcOnLoad="1"/>
</workbook>
</file>

<file path=xl/sharedStrings.xml><?xml version="1.0" encoding="utf-8"?>
<sst xmlns="http://schemas.openxmlformats.org/spreadsheetml/2006/main" count="268" uniqueCount="93">
  <si>
    <t>LEY DE PRESUPUESTOS 2013</t>
  </si>
  <si>
    <t>INICIATIVAS DE INVERSION</t>
  </si>
  <si>
    <t>POR REGIÓN</t>
  </si>
  <si>
    <t>EJECUCIÓN 01 DE ENERO AL 30 DE JUNIO DE 2013</t>
  </si>
  <si>
    <t>Miles de $ de 2013</t>
  </si>
  <si>
    <t>COD</t>
  </si>
  <si>
    <t>MINISTERIO</t>
  </si>
  <si>
    <t xml:space="preserve">01 REGION </t>
  </si>
  <si>
    <t xml:space="preserve">02 REGION </t>
  </si>
  <si>
    <t>03 REGION</t>
  </si>
  <si>
    <t>04 REGION</t>
  </si>
  <si>
    <t>05 REGION</t>
  </si>
  <si>
    <t xml:space="preserve">06 REGION </t>
  </si>
  <si>
    <t>07 REGION</t>
  </si>
  <si>
    <t>08 REGION</t>
  </si>
  <si>
    <t>09 REGION</t>
  </si>
  <si>
    <t>10 REGION</t>
  </si>
  <si>
    <t xml:space="preserve">11 REGION </t>
  </si>
  <si>
    <t xml:space="preserve">12 REGION </t>
  </si>
  <si>
    <t>13 REGIÓN</t>
  </si>
  <si>
    <t>14 REGION</t>
  </si>
  <si>
    <t xml:space="preserve">15 REGION </t>
  </si>
  <si>
    <t>INTERREGIONAL</t>
  </si>
  <si>
    <t>TOTAL</t>
  </si>
  <si>
    <t>DE TARAPACA</t>
  </si>
  <si>
    <t>DE ANTOFAGASTA</t>
  </si>
  <si>
    <t xml:space="preserve"> DE ATACAMA</t>
  </si>
  <si>
    <t xml:space="preserve"> DE COQUIMBO</t>
  </si>
  <si>
    <t xml:space="preserve"> DE VALPARAISO</t>
  </si>
  <si>
    <t>DEL LIBERTADOR GENERAL BERNARDO O'HIGGINS</t>
  </si>
  <si>
    <t xml:space="preserve"> DEL MAULE</t>
  </si>
  <si>
    <t xml:space="preserve"> DEL BIO BIO</t>
  </si>
  <si>
    <t xml:space="preserve"> DE LA ARAUCANIA</t>
  </si>
  <si>
    <t xml:space="preserve"> DE LOS LAGOS</t>
  </si>
  <si>
    <t>DE AYSÉN DEL GRAL. CARLOS IBÁNEZ DEL CAMPO</t>
  </si>
  <si>
    <t>DE MAGALLANES Y DE LA ANTÁRTICA CHILENA</t>
  </si>
  <si>
    <t xml:space="preserve"> METROPOLITANA DE SANTIAGO</t>
  </si>
  <si>
    <t xml:space="preserve"> DE LOS RIOS</t>
  </si>
  <si>
    <t>DE ARICA Y PARINACOTA</t>
  </si>
  <si>
    <t>01</t>
  </si>
  <si>
    <t>Presidencia de la República</t>
  </si>
  <si>
    <t>02</t>
  </si>
  <si>
    <t>Congreso Nacional</t>
  </si>
  <si>
    <t>03</t>
  </si>
  <si>
    <t>Poder Judicial</t>
  </si>
  <si>
    <t>04</t>
  </si>
  <si>
    <t>Contraloría General de la República</t>
  </si>
  <si>
    <t>05</t>
  </si>
  <si>
    <t xml:space="preserve">Ministerio del Interior y Seguridad Pública </t>
  </si>
  <si>
    <t>06</t>
  </si>
  <si>
    <t>Min.de Relaciones Exteriores</t>
  </si>
  <si>
    <t>07</t>
  </si>
  <si>
    <t>M.de Economía, Fomento y Turismo</t>
  </si>
  <si>
    <t>08</t>
  </si>
  <si>
    <t>Ministerio de Hacienda</t>
  </si>
  <si>
    <t>09</t>
  </si>
  <si>
    <t>Ministerio de Educación</t>
  </si>
  <si>
    <t>10</t>
  </si>
  <si>
    <t>Ministerio de Justicia</t>
  </si>
  <si>
    <t>11</t>
  </si>
  <si>
    <t>Ministerio de Defensa Nacional</t>
  </si>
  <si>
    <t>12</t>
  </si>
  <si>
    <t>Ministerio de Obras Públicas 1</t>
  </si>
  <si>
    <t>13</t>
  </si>
  <si>
    <t xml:space="preserve">Ministerio de Agricultura </t>
  </si>
  <si>
    <t>14</t>
  </si>
  <si>
    <t>Min.de Bienes Nacionales</t>
  </si>
  <si>
    <t>15</t>
  </si>
  <si>
    <t>Ministerio del Trabajo y Previsión Social</t>
  </si>
  <si>
    <t>16</t>
  </si>
  <si>
    <t>Ministerio de Salud</t>
  </si>
  <si>
    <t>17</t>
  </si>
  <si>
    <t>Ministerio de Minería</t>
  </si>
  <si>
    <t>18</t>
  </si>
  <si>
    <t>Min. de Vivienda y Urbanismo</t>
  </si>
  <si>
    <t>19</t>
  </si>
  <si>
    <t>M. de Transportes y Telecomuniciones</t>
  </si>
  <si>
    <t>20</t>
  </si>
  <si>
    <t>M. Secretaría General de Gobierno</t>
  </si>
  <si>
    <t>21</t>
  </si>
  <si>
    <t>M.de Desarrollo Social</t>
  </si>
  <si>
    <t>22</t>
  </si>
  <si>
    <t>M. Secretaría General de la  Presidencia de la República</t>
  </si>
  <si>
    <t>23</t>
  </si>
  <si>
    <t>Ministerio Público</t>
  </si>
  <si>
    <t>24</t>
  </si>
  <si>
    <t>M.de Energía</t>
  </si>
  <si>
    <t>25</t>
  </si>
  <si>
    <t>M.del Medio Ambiente</t>
  </si>
  <si>
    <t>% respecto Total Nacional</t>
  </si>
  <si>
    <t>Notas</t>
  </si>
  <si>
    <t>EJECUCIÓN 01 DE JULIO AL 31 DE DICIEMBRE DE 2013</t>
  </si>
  <si>
    <t>EJECUCIÓN 01 DE ENERO AL 31 DE DICIEMBRE DE 2013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</si>
</sst>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justify" vertical="center"/>
    </xf>
    <xf numFmtId="3" fontId="46" fillId="0" borderId="14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justify" vertical="center"/>
    </xf>
    <xf numFmtId="0" fontId="46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justify" vertical="center"/>
    </xf>
    <xf numFmtId="3" fontId="46" fillId="33" borderId="19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164" fontId="46" fillId="33" borderId="17" xfId="54" applyNumberFormat="1" applyFont="1" applyFill="1" applyBorder="1" applyAlignment="1">
      <alignment horizontal="center" vertical="center"/>
    </xf>
    <xf numFmtId="164" fontId="47" fillId="33" borderId="18" xfId="54" applyNumberFormat="1" applyFont="1" applyFill="1" applyBorder="1" applyAlignment="1">
      <alignment horizontal="justify" vertical="center"/>
    </xf>
    <xf numFmtId="164" fontId="46" fillId="33" borderId="19" xfId="54" applyNumberFormat="1" applyFont="1" applyFill="1" applyBorder="1" applyAlignment="1">
      <alignment vertical="center"/>
    </xf>
    <xf numFmtId="164" fontId="46" fillId="0" borderId="0" xfId="54" applyNumberFormat="1" applyFont="1" applyAlignment="1">
      <alignment vertic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164" fontId="49" fillId="0" borderId="0" xfId="54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20" xfId="0" applyFont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justify" vertical="center"/>
    </xf>
    <xf numFmtId="0" fontId="47" fillId="33" borderId="16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60" zoomScaleNormal="60" zoomScalePageLayoutView="0" workbookViewId="0" topLeftCell="A1">
      <pane xSplit="2" ySplit="7" topLeftCell="C8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A1" sqref="A1:S1"/>
    </sheetView>
  </sheetViews>
  <sheetFormatPr defaultColWidth="11.421875" defaultRowHeight="15"/>
  <cols>
    <col min="1" max="1" width="3.7109375" style="2" customWidth="1"/>
    <col min="2" max="2" width="47.140625" style="3" customWidth="1"/>
    <col min="3" max="3" width="13.421875" style="4" customWidth="1"/>
    <col min="4" max="4" width="15.28125" style="4" customWidth="1"/>
    <col min="5" max="5" width="12.57421875" style="4" customWidth="1"/>
    <col min="6" max="6" width="13.7109375" style="4" customWidth="1"/>
    <col min="7" max="9" width="14.00390625" style="4" customWidth="1"/>
    <col min="10" max="10" width="14.140625" style="4" customWidth="1"/>
    <col min="11" max="12" width="14.57421875" style="4" customWidth="1"/>
    <col min="13" max="13" width="13.00390625" style="4" customWidth="1"/>
    <col min="14" max="14" width="14.140625" style="4" customWidth="1"/>
    <col min="15" max="15" width="17.421875" style="4" customWidth="1"/>
    <col min="16" max="16" width="13.57421875" style="4" customWidth="1"/>
    <col min="17" max="17" width="14.57421875" style="4" customWidth="1"/>
    <col min="18" max="19" width="15.7109375" style="4" customWidth="1"/>
    <col min="20" max="16384" width="11.421875" style="4" customWidth="1"/>
  </cols>
  <sheetData>
    <row r="1" spans="1:19" s="1" customFormat="1" ht="2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1" customFormat="1" ht="2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" customFormat="1" ht="2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1" customFormat="1" ht="2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5:19" ht="18">
      <c r="O5" s="5"/>
      <c r="R5" s="38" t="s">
        <v>4</v>
      </c>
      <c r="S5" s="38"/>
    </row>
    <row r="6" spans="1:19" ht="18.75" customHeight="1">
      <c r="A6" s="39" t="s">
        <v>5</v>
      </c>
      <c r="B6" s="41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43" t="s">
        <v>22</v>
      </c>
      <c r="S6" s="45" t="s">
        <v>23</v>
      </c>
    </row>
    <row r="7" spans="1:19" s="9" customFormat="1" ht="78" customHeight="1">
      <c r="A7" s="40"/>
      <c r="B7" s="42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 t="s">
        <v>37</v>
      </c>
      <c r="Q7" s="8" t="s">
        <v>38</v>
      </c>
      <c r="R7" s="44"/>
      <c r="S7" s="46"/>
    </row>
    <row r="8" spans="1:19" s="13" customFormat="1" ht="18">
      <c r="A8" s="10" t="s">
        <v>39</v>
      </c>
      <c r="B8" s="11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f aca="true" t="shared" si="0" ref="S8:S32">SUM(C8:R8)</f>
        <v>0</v>
      </c>
    </row>
    <row r="9" spans="1:19" s="13" customFormat="1" ht="18">
      <c r="A9" s="10" t="s">
        <v>41</v>
      </c>
      <c r="B9" s="11" t="s">
        <v>42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32517</v>
      </c>
      <c r="P9" s="12"/>
      <c r="Q9" s="12"/>
      <c r="R9" s="12"/>
      <c r="S9" s="12">
        <f t="shared" si="0"/>
        <v>32517</v>
      </c>
    </row>
    <row r="10" spans="1:19" s="13" customFormat="1" ht="18">
      <c r="A10" s="10" t="s">
        <v>43</v>
      </c>
      <c r="B10" s="11" t="s">
        <v>44</v>
      </c>
      <c r="C10" s="12">
        <v>0</v>
      </c>
      <c r="D10" s="12">
        <v>115382</v>
      </c>
      <c r="E10" s="12">
        <v>0</v>
      </c>
      <c r="F10" s="12">
        <v>336</v>
      </c>
      <c r="G10" s="12">
        <v>29859</v>
      </c>
      <c r="H10" s="12">
        <v>39016</v>
      </c>
      <c r="I10" s="12">
        <v>0</v>
      </c>
      <c r="J10" s="12">
        <v>400</v>
      </c>
      <c r="K10" s="12">
        <v>0</v>
      </c>
      <c r="L10" s="12">
        <v>5210</v>
      </c>
      <c r="M10" s="12">
        <v>0</v>
      </c>
      <c r="N10" s="12">
        <v>89306</v>
      </c>
      <c r="O10" s="12">
        <v>8839</v>
      </c>
      <c r="P10" s="12">
        <v>101551</v>
      </c>
      <c r="Q10" s="12">
        <v>685</v>
      </c>
      <c r="R10" s="12">
        <v>0</v>
      </c>
      <c r="S10" s="12">
        <f t="shared" si="0"/>
        <v>390584</v>
      </c>
    </row>
    <row r="11" spans="1:19" s="13" customFormat="1" ht="18">
      <c r="A11" s="10" t="s">
        <v>45</v>
      </c>
      <c r="B11" s="11" t="s">
        <v>46</v>
      </c>
      <c r="C11" s="12"/>
      <c r="D11" s="12"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>
        <v>939414</v>
      </c>
      <c r="O11" s="12"/>
      <c r="P11" s="12">
        <v>163227</v>
      </c>
      <c r="Q11" s="12">
        <v>0</v>
      </c>
      <c r="R11" s="12"/>
      <c r="S11" s="12">
        <f t="shared" si="0"/>
        <v>1102641</v>
      </c>
    </row>
    <row r="12" spans="1:19" s="13" customFormat="1" ht="18">
      <c r="A12" s="10" t="s">
        <v>47</v>
      </c>
      <c r="B12" s="11" t="s">
        <v>48</v>
      </c>
      <c r="C12" s="12">
        <v>7632465</v>
      </c>
      <c r="D12" s="12">
        <v>22514975</v>
      </c>
      <c r="E12" s="12">
        <v>11014647</v>
      </c>
      <c r="F12" s="12">
        <v>16613465</v>
      </c>
      <c r="G12" s="12">
        <v>19703335</v>
      </c>
      <c r="H12" s="12">
        <v>9492179.16</v>
      </c>
      <c r="I12" s="12">
        <v>23523359.414</v>
      </c>
      <c r="J12" s="12">
        <v>9363638.146</v>
      </c>
      <c r="K12" s="12">
        <v>27008579.605</v>
      </c>
      <c r="L12" s="12">
        <v>21370539.027</v>
      </c>
      <c r="M12" s="12">
        <v>7391896.737</v>
      </c>
      <c r="N12" s="12">
        <v>11708138</v>
      </c>
      <c r="O12" s="12">
        <v>28518975.585</v>
      </c>
      <c r="P12" s="12">
        <v>14350827</v>
      </c>
      <c r="Q12" s="12">
        <v>6608092</v>
      </c>
      <c r="R12" s="12">
        <v>0</v>
      </c>
      <c r="S12" s="12">
        <f t="shared" si="0"/>
        <v>236815111.674</v>
      </c>
    </row>
    <row r="13" spans="1:19" s="13" customFormat="1" ht="18">
      <c r="A13" s="10" t="s">
        <v>49</v>
      </c>
      <c r="B13" s="11" t="s">
        <v>50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f t="shared" si="0"/>
        <v>0</v>
      </c>
    </row>
    <row r="14" spans="1:19" s="13" customFormat="1" ht="18">
      <c r="A14" s="10" t="s">
        <v>51</v>
      </c>
      <c r="B14" s="11" t="s">
        <v>52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124553</v>
      </c>
      <c r="P14" s="12"/>
      <c r="Q14" s="12"/>
      <c r="R14" s="12"/>
      <c r="S14" s="12">
        <f t="shared" si="0"/>
        <v>124553</v>
      </c>
    </row>
    <row r="15" spans="1:19" s="16" customFormat="1" ht="18">
      <c r="A15" s="14" t="s">
        <v>53</v>
      </c>
      <c r="B15" s="15" t="s">
        <v>54</v>
      </c>
      <c r="C15" s="12">
        <v>0</v>
      </c>
      <c r="D15" s="12">
        <v>0</v>
      </c>
      <c r="E15" s="12">
        <v>89858</v>
      </c>
      <c r="F15" s="12">
        <v>159682</v>
      </c>
      <c r="G15" s="12">
        <v>466182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250080</v>
      </c>
      <c r="P15" s="12">
        <v>150686</v>
      </c>
      <c r="Q15" s="12">
        <v>0</v>
      </c>
      <c r="R15" s="12">
        <v>137</v>
      </c>
      <c r="S15" s="12">
        <f t="shared" si="0"/>
        <v>1116625</v>
      </c>
    </row>
    <row r="16" spans="1:19" s="13" customFormat="1" ht="18">
      <c r="A16" s="10" t="s">
        <v>55</v>
      </c>
      <c r="B16" s="11" t="s">
        <v>56</v>
      </c>
      <c r="C16" s="12">
        <v>9306</v>
      </c>
      <c r="D16" s="12">
        <v>201396</v>
      </c>
      <c r="E16" s="12">
        <v>33114</v>
      </c>
      <c r="F16" s="12">
        <v>0</v>
      </c>
      <c r="G16" s="12">
        <v>779661</v>
      </c>
      <c r="H16" s="12">
        <v>0</v>
      </c>
      <c r="I16" s="12">
        <v>0</v>
      </c>
      <c r="J16" s="12">
        <v>988435</v>
      </c>
      <c r="K16" s="12">
        <v>52640</v>
      </c>
      <c r="L16" s="12">
        <v>102012</v>
      </c>
      <c r="M16" s="12">
        <v>0</v>
      </c>
      <c r="N16" s="12">
        <v>49496</v>
      </c>
      <c r="O16" s="12">
        <v>106560</v>
      </c>
      <c r="P16" s="12">
        <v>0</v>
      </c>
      <c r="Q16" s="12">
        <v>37444</v>
      </c>
      <c r="R16" s="12">
        <v>30376</v>
      </c>
      <c r="S16" s="12">
        <f t="shared" si="0"/>
        <v>2390440</v>
      </c>
    </row>
    <row r="17" spans="1:19" s="13" customFormat="1" ht="18">
      <c r="A17" s="10" t="s">
        <v>57</v>
      </c>
      <c r="B17" s="11" t="s">
        <v>58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23384</v>
      </c>
      <c r="J17" s="12">
        <v>22663</v>
      </c>
      <c r="K17" s="12">
        <v>0</v>
      </c>
      <c r="L17" s="12">
        <v>0</v>
      </c>
      <c r="M17" s="12">
        <v>0</v>
      </c>
      <c r="N17" s="12">
        <v>0</v>
      </c>
      <c r="O17" s="12">
        <v>225255</v>
      </c>
      <c r="P17" s="12">
        <v>0</v>
      </c>
      <c r="Q17" s="12">
        <v>0</v>
      </c>
      <c r="R17" s="12">
        <v>887594</v>
      </c>
      <c r="S17" s="12">
        <f t="shared" si="0"/>
        <v>1158896</v>
      </c>
    </row>
    <row r="18" spans="1:19" s="13" customFormat="1" ht="18">
      <c r="A18" s="10" t="s">
        <v>59</v>
      </c>
      <c r="B18" s="11" t="s">
        <v>60</v>
      </c>
      <c r="C18" s="12">
        <v>82194</v>
      </c>
      <c r="D18" s="12">
        <v>94018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125814</v>
      </c>
      <c r="P18" s="12">
        <v>0</v>
      </c>
      <c r="Q18" s="12">
        <v>261092</v>
      </c>
      <c r="R18" s="12">
        <v>9490874</v>
      </c>
      <c r="S18" s="12">
        <f t="shared" si="0"/>
        <v>10053992</v>
      </c>
    </row>
    <row r="19" spans="1:19" s="13" customFormat="1" ht="18">
      <c r="A19" s="10" t="s">
        <v>61</v>
      </c>
      <c r="B19" s="11" t="s">
        <v>62</v>
      </c>
      <c r="C19" s="12">
        <v>22590000</v>
      </c>
      <c r="D19" s="12">
        <v>31511000</v>
      </c>
      <c r="E19" s="12">
        <v>19766000</v>
      </c>
      <c r="F19" s="12">
        <v>15254000</v>
      </c>
      <c r="G19" s="12">
        <v>38967000</v>
      </c>
      <c r="H19" s="12">
        <v>33581000</v>
      </c>
      <c r="I19" s="12">
        <v>35281000</v>
      </c>
      <c r="J19" s="12">
        <v>73090000</v>
      </c>
      <c r="K19" s="12">
        <v>28426000</v>
      </c>
      <c r="L19" s="12">
        <v>54106000</v>
      </c>
      <c r="M19" s="12">
        <v>17063000</v>
      </c>
      <c r="N19" s="12">
        <v>19284000</v>
      </c>
      <c r="O19" s="12">
        <v>75423000</v>
      </c>
      <c r="P19" s="12">
        <v>27374000</v>
      </c>
      <c r="Q19" s="12">
        <v>12676000</v>
      </c>
      <c r="R19" s="12">
        <f>36388000-1316</f>
        <v>36386684</v>
      </c>
      <c r="S19" s="12">
        <f t="shared" si="0"/>
        <v>540778684</v>
      </c>
    </row>
    <row r="20" spans="1:19" s="13" customFormat="1" ht="18">
      <c r="A20" s="10" t="s">
        <v>63</v>
      </c>
      <c r="B20" s="11" t="s">
        <v>64</v>
      </c>
      <c r="C20" s="12">
        <v>0</v>
      </c>
      <c r="D20" s="12">
        <v>185000</v>
      </c>
      <c r="E20" s="12">
        <v>2572</v>
      </c>
      <c r="F20" s="12">
        <v>22725</v>
      </c>
      <c r="G20" s="12">
        <v>4973</v>
      </c>
      <c r="H20" s="12">
        <v>0</v>
      </c>
      <c r="I20" s="12">
        <v>0</v>
      </c>
      <c r="J20" s="12">
        <v>36475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f t="shared" si="0"/>
        <v>251745</v>
      </c>
    </row>
    <row r="21" spans="1:19" s="13" customFormat="1" ht="18">
      <c r="A21" s="10" t="s">
        <v>65</v>
      </c>
      <c r="B21" s="11" t="s">
        <v>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 t="shared" si="0"/>
        <v>0</v>
      </c>
    </row>
    <row r="22" spans="1:19" s="13" customFormat="1" ht="18">
      <c r="A22" s="10" t="s">
        <v>67</v>
      </c>
      <c r="B22" s="11" t="s">
        <v>68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 t="shared" si="0"/>
        <v>0</v>
      </c>
    </row>
    <row r="23" spans="1:19" s="13" customFormat="1" ht="18">
      <c r="A23" s="10" t="s">
        <v>69</v>
      </c>
      <c r="B23" s="11" t="s">
        <v>70</v>
      </c>
      <c r="C23" s="12">
        <v>1156787</v>
      </c>
      <c r="D23" s="12">
        <v>5339525</v>
      </c>
      <c r="E23" s="12">
        <v>557450</v>
      </c>
      <c r="F23" s="12">
        <v>1843275</v>
      </c>
      <c r="G23" s="12">
        <v>16410355</v>
      </c>
      <c r="H23" s="12">
        <v>11464983</v>
      </c>
      <c r="I23" s="12">
        <v>10127157</v>
      </c>
      <c r="J23" s="12">
        <v>10765727</v>
      </c>
      <c r="K23" s="12">
        <v>4740257</v>
      </c>
      <c r="L23" s="12">
        <v>11499343</v>
      </c>
      <c r="M23" s="12">
        <v>6029374</v>
      </c>
      <c r="N23" s="12">
        <v>22720</v>
      </c>
      <c r="O23" s="12">
        <v>7228876</v>
      </c>
      <c r="P23" s="12">
        <v>0</v>
      </c>
      <c r="Q23" s="12">
        <v>450487</v>
      </c>
      <c r="R23" s="12"/>
      <c r="S23" s="12">
        <f t="shared" si="0"/>
        <v>87636316</v>
      </c>
    </row>
    <row r="24" spans="1:19" s="13" customFormat="1" ht="18">
      <c r="A24" s="10" t="s">
        <v>71</v>
      </c>
      <c r="B24" s="11" t="s">
        <v>72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 t="shared" si="0"/>
        <v>0</v>
      </c>
    </row>
    <row r="25" spans="1:19" s="13" customFormat="1" ht="18">
      <c r="A25" s="10" t="s">
        <v>73</v>
      </c>
      <c r="B25" s="11" t="s">
        <v>74</v>
      </c>
      <c r="C25" s="12">
        <v>1003975</v>
      </c>
      <c r="D25" s="12">
        <v>2292372</v>
      </c>
      <c r="E25" s="12">
        <v>712677</v>
      </c>
      <c r="F25" s="12">
        <v>2331240</v>
      </c>
      <c r="G25" s="12">
        <v>13273796</v>
      </c>
      <c r="H25" s="12">
        <v>7700309</v>
      </c>
      <c r="I25" s="12">
        <v>9787872</v>
      </c>
      <c r="J25" s="12">
        <v>21844586</v>
      </c>
      <c r="K25" s="12">
        <v>7028105</v>
      </c>
      <c r="L25" s="12">
        <v>2615272</v>
      </c>
      <c r="M25" s="12">
        <v>3843959</v>
      </c>
      <c r="N25" s="12">
        <v>7388032</v>
      </c>
      <c r="O25" s="12">
        <v>29851881</v>
      </c>
      <c r="P25" s="12">
        <v>2680460</v>
      </c>
      <c r="Q25" s="12">
        <v>646834</v>
      </c>
      <c r="R25" s="12">
        <v>69137</v>
      </c>
      <c r="S25" s="12">
        <f t="shared" si="0"/>
        <v>113070507</v>
      </c>
    </row>
    <row r="26" spans="1:19" s="13" customFormat="1" ht="18">
      <c r="A26" s="10" t="s">
        <v>75</v>
      </c>
      <c r="B26" s="11" t="s">
        <v>76</v>
      </c>
      <c r="C26" s="12">
        <v>0</v>
      </c>
      <c r="D26" s="12">
        <v>15067.543</v>
      </c>
      <c r="E26" s="12">
        <v>0</v>
      </c>
      <c r="F26" s="12">
        <v>58875.029</v>
      </c>
      <c r="G26" s="12">
        <v>48743.055</v>
      </c>
      <c r="H26" s="12">
        <v>193364.084</v>
      </c>
      <c r="I26" s="12">
        <v>0</v>
      </c>
      <c r="J26" s="12">
        <v>58605.743</v>
      </c>
      <c r="K26" s="12">
        <v>9508.357</v>
      </c>
      <c r="L26" s="12">
        <v>54260.837</v>
      </c>
      <c r="M26" s="12">
        <v>0</v>
      </c>
      <c r="N26" s="12">
        <v>0</v>
      </c>
      <c r="O26" s="12">
        <v>4654291.984</v>
      </c>
      <c r="P26" s="12">
        <v>0</v>
      </c>
      <c r="Q26" s="12">
        <v>0</v>
      </c>
      <c r="R26" s="12">
        <v>13259.486</v>
      </c>
      <c r="S26" s="12">
        <f t="shared" si="0"/>
        <v>5105976.118</v>
      </c>
    </row>
    <row r="27" spans="1:19" s="13" customFormat="1" ht="18">
      <c r="A27" s="10" t="s">
        <v>77</v>
      </c>
      <c r="B27" s="11" t="s">
        <v>78</v>
      </c>
      <c r="C27" s="12">
        <v>0</v>
      </c>
      <c r="D27" s="12">
        <v>0</v>
      </c>
      <c r="E27" s="12">
        <v>569.284</v>
      </c>
      <c r="F27" s="12">
        <v>0</v>
      </c>
      <c r="G27" s="12">
        <v>4198594.126</v>
      </c>
      <c r="H27" s="12">
        <v>18610.058</v>
      </c>
      <c r="I27" s="12">
        <v>0</v>
      </c>
      <c r="J27" s="12">
        <v>0</v>
      </c>
      <c r="K27" s="12">
        <v>2061328.629</v>
      </c>
      <c r="L27" s="12">
        <v>0</v>
      </c>
      <c r="M27" s="12">
        <v>0</v>
      </c>
      <c r="N27" s="12">
        <v>0</v>
      </c>
      <c r="O27" s="12">
        <v>4699482.875</v>
      </c>
      <c r="P27" s="12">
        <v>0</v>
      </c>
      <c r="Q27" s="12">
        <v>0</v>
      </c>
      <c r="R27" s="12">
        <v>0</v>
      </c>
      <c r="S27" s="12">
        <f t="shared" si="0"/>
        <v>10978584.972</v>
      </c>
    </row>
    <row r="28" spans="1:19" s="13" customFormat="1" ht="18">
      <c r="A28" s="10" t="s">
        <v>79</v>
      </c>
      <c r="B28" s="11" t="s">
        <v>80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0"/>
        <v>0</v>
      </c>
    </row>
    <row r="29" spans="1:19" s="13" customFormat="1" ht="31.5">
      <c r="A29" s="10" t="s">
        <v>81</v>
      </c>
      <c r="B29" s="11" t="s">
        <v>82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f t="shared" si="0"/>
        <v>0</v>
      </c>
    </row>
    <row r="30" spans="1:19" s="13" customFormat="1" ht="18">
      <c r="A30" s="10" t="s">
        <v>83</v>
      </c>
      <c r="B30" s="11" t="s">
        <v>84</v>
      </c>
      <c r="C30" s="12">
        <v>7740</v>
      </c>
      <c r="D30" s="12">
        <v>0</v>
      </c>
      <c r="E30" s="12">
        <v>0</v>
      </c>
      <c r="F30" s="12">
        <v>0</v>
      </c>
      <c r="G30" s="12">
        <v>29874</v>
      </c>
      <c r="H30" s="12">
        <v>17464</v>
      </c>
      <c r="I30" s="12">
        <v>3980</v>
      </c>
      <c r="J30" s="12">
        <v>3363</v>
      </c>
      <c r="K30" s="12">
        <v>0</v>
      </c>
      <c r="L30" s="12">
        <v>14278</v>
      </c>
      <c r="M30" s="12">
        <v>0</v>
      </c>
      <c r="N30" s="12">
        <v>0</v>
      </c>
      <c r="O30" s="12">
        <v>40806</v>
      </c>
      <c r="P30" s="12">
        <v>0</v>
      </c>
      <c r="Q30" s="12">
        <v>0</v>
      </c>
      <c r="R30" s="12">
        <v>0</v>
      </c>
      <c r="S30" s="12">
        <f t="shared" si="0"/>
        <v>117505</v>
      </c>
    </row>
    <row r="31" spans="1:19" s="13" customFormat="1" ht="18">
      <c r="A31" s="10" t="s">
        <v>85</v>
      </c>
      <c r="B31" s="11" t="s">
        <v>86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0</v>
      </c>
      <c r="P31" s="12"/>
      <c r="Q31" s="12"/>
      <c r="R31" s="12"/>
      <c r="S31" s="12">
        <f t="shared" si="0"/>
        <v>0</v>
      </c>
    </row>
    <row r="32" spans="1:19" s="13" customFormat="1" ht="18">
      <c r="A32" s="17" t="s">
        <v>87</v>
      </c>
      <c r="B32" s="18" t="s">
        <v>88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f t="shared" si="0"/>
        <v>0</v>
      </c>
    </row>
    <row r="33" spans="1:19" s="22" customFormat="1" ht="29.25" customHeight="1">
      <c r="A33" s="19"/>
      <c r="B33" s="20" t="s">
        <v>23</v>
      </c>
      <c r="C33" s="21">
        <f>SUM(C8:C32)</f>
        <v>32482467</v>
      </c>
      <c r="D33" s="21">
        <f aca="true" t="shared" si="1" ref="D33:R33">SUM(D8:D32)</f>
        <v>62268735.543</v>
      </c>
      <c r="E33" s="21">
        <f t="shared" si="1"/>
        <v>32176887.284</v>
      </c>
      <c r="F33" s="21">
        <f t="shared" si="1"/>
        <v>36283598.029</v>
      </c>
      <c r="G33" s="21">
        <f t="shared" si="1"/>
        <v>93912372.18100001</v>
      </c>
      <c r="H33" s="21">
        <f t="shared" si="1"/>
        <v>62506925.30199999</v>
      </c>
      <c r="I33" s="21">
        <f t="shared" si="1"/>
        <v>78746752.414</v>
      </c>
      <c r="J33" s="21">
        <f t="shared" si="1"/>
        <v>116173892.889</v>
      </c>
      <c r="K33" s="21">
        <f t="shared" si="1"/>
        <v>69326418.59099999</v>
      </c>
      <c r="L33" s="21">
        <f t="shared" si="1"/>
        <v>89766914.864</v>
      </c>
      <c r="M33" s="21">
        <f t="shared" si="1"/>
        <v>34328229.737</v>
      </c>
      <c r="N33" s="21">
        <f t="shared" si="1"/>
        <v>39481106</v>
      </c>
      <c r="O33" s="21">
        <f t="shared" si="1"/>
        <v>151290931.444</v>
      </c>
      <c r="P33" s="21">
        <f t="shared" si="1"/>
        <v>44820751</v>
      </c>
      <c r="Q33" s="21">
        <f t="shared" si="1"/>
        <v>20680634</v>
      </c>
      <c r="R33" s="21">
        <f t="shared" si="1"/>
        <v>46878061.486</v>
      </c>
      <c r="S33" s="21">
        <f>SUM(C33:R33)</f>
        <v>1011124677.7639999</v>
      </c>
    </row>
    <row r="34" spans="1:19" s="26" customFormat="1" ht="29.25" customHeight="1">
      <c r="A34" s="23"/>
      <c r="B34" s="24" t="s">
        <v>89</v>
      </c>
      <c r="C34" s="25">
        <f>+C33/$S$33</f>
        <v>0.032125085772638534</v>
      </c>
      <c r="D34" s="25">
        <f aca="true" t="shared" si="2" ref="D34:S34">+D33/$S$33</f>
        <v>0.06158363742115464</v>
      </c>
      <c r="E34" s="25">
        <f t="shared" si="2"/>
        <v>0.03182286813052169</v>
      </c>
      <c r="F34" s="25">
        <f t="shared" si="2"/>
        <v>0.03588439569019076</v>
      </c>
      <c r="G34" s="25">
        <f t="shared" si="2"/>
        <v>0.09287912187909184</v>
      </c>
      <c r="H34" s="25">
        <f t="shared" si="2"/>
        <v>0.061819206549510536</v>
      </c>
      <c r="I34" s="25">
        <f t="shared" si="2"/>
        <v>0.07788035852130569</v>
      </c>
      <c r="J34" s="25">
        <f t="shared" si="2"/>
        <v>0.11489571508224566</v>
      </c>
      <c r="K34" s="25">
        <f t="shared" si="2"/>
        <v>0.06856366985751783</v>
      </c>
      <c r="L34" s="25">
        <f t="shared" si="2"/>
        <v>0.08877927404809312</v>
      </c>
      <c r="M34" s="25">
        <f t="shared" si="2"/>
        <v>0.03395054090946867</v>
      </c>
      <c r="N34" s="25">
        <f t="shared" si="2"/>
        <v>0.0390467237802053</v>
      </c>
      <c r="O34" s="25">
        <f t="shared" si="2"/>
        <v>0.14962638611349555</v>
      </c>
      <c r="P34" s="25">
        <f t="shared" si="2"/>
        <v>0.04432762050582779</v>
      </c>
      <c r="Q34" s="25">
        <f t="shared" si="2"/>
        <v>0.020453099854839993</v>
      </c>
      <c r="R34" s="25">
        <f t="shared" si="2"/>
        <v>0.04636229588389248</v>
      </c>
      <c r="S34" s="25">
        <f t="shared" si="2"/>
        <v>1</v>
      </c>
    </row>
    <row r="36" ht="18">
      <c r="A36" s="27" t="s">
        <v>90</v>
      </c>
    </row>
    <row r="37" spans="2:19" ht="18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</sheetData>
  <sheetProtection/>
  <mergeCells count="10">
    <mergeCell ref="B37:S37"/>
    <mergeCell ref="A1:S1"/>
    <mergeCell ref="A2:S2"/>
    <mergeCell ref="A3:S3"/>
    <mergeCell ref="A4:S4"/>
    <mergeCell ref="R5:S5"/>
    <mergeCell ref="A6:A7"/>
    <mergeCell ref="B6:B7"/>
    <mergeCell ref="R6:R7"/>
    <mergeCell ref="S6:S7"/>
  </mergeCells>
  <printOptions horizontalCentered="1" verticalCentered="1"/>
  <pageMargins left="0" right="0" top="0" bottom="0" header="0" footer="0"/>
  <pageSetup fitToHeight="1" fitToWidth="1" horizontalDpi="600" verticalDpi="600" orientation="landscape" paperSize="14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60" zoomScaleNormal="60" zoomScalePageLayoutView="0" workbookViewId="0" topLeftCell="A1">
      <pane xSplit="2" ySplit="7" topLeftCell="C8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A1" sqref="A1:S1"/>
    </sheetView>
  </sheetViews>
  <sheetFormatPr defaultColWidth="11.421875" defaultRowHeight="15"/>
  <cols>
    <col min="1" max="1" width="3.7109375" style="2" customWidth="1"/>
    <col min="2" max="2" width="47.140625" style="3" customWidth="1"/>
    <col min="3" max="3" width="13.421875" style="4" customWidth="1"/>
    <col min="4" max="4" width="15.28125" style="4" customWidth="1"/>
    <col min="5" max="5" width="12.57421875" style="4" customWidth="1"/>
    <col min="6" max="6" width="13.7109375" style="4" customWidth="1"/>
    <col min="7" max="9" width="14.00390625" style="4" customWidth="1"/>
    <col min="10" max="10" width="14.140625" style="4" customWidth="1"/>
    <col min="11" max="12" width="14.57421875" style="4" customWidth="1"/>
    <col min="13" max="13" width="13.00390625" style="4" customWidth="1"/>
    <col min="14" max="14" width="14.140625" style="4" customWidth="1"/>
    <col min="15" max="15" width="17.421875" style="4" customWidth="1"/>
    <col min="16" max="16" width="13.57421875" style="4" customWidth="1"/>
    <col min="17" max="17" width="14.57421875" style="4" customWidth="1"/>
    <col min="18" max="18" width="15.7109375" style="4" customWidth="1"/>
    <col min="19" max="19" width="17.28125" style="4" bestFit="1" customWidth="1"/>
    <col min="20" max="20" width="11.421875" style="29" customWidth="1"/>
    <col min="21" max="16384" width="11.421875" style="4" customWidth="1"/>
  </cols>
  <sheetData>
    <row r="1" spans="1:20" s="1" customFormat="1" ht="20.25">
      <c r="A1" s="36" t="str">
        <f>+'Sub.31 por Región jun-2013'!A1:S1</f>
        <v>LEY DE PRESUPUESTOS 2013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8"/>
    </row>
    <row r="2" spans="1:20" s="1" customFormat="1" ht="20.25">
      <c r="A2" s="37" t="str">
        <f>+'Sub.31 por Región jun-2013'!A2:S2</f>
        <v>INICIATIVAS DE INVERSION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28"/>
    </row>
    <row r="3" spans="1:20" s="1" customFormat="1" ht="20.25">
      <c r="A3" s="36" t="str">
        <f>+'Sub.31 por Región jun-2013'!A3:S3</f>
        <v>POR REGIÓN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8"/>
    </row>
    <row r="4" spans="1:20" s="1" customFormat="1" ht="20.25">
      <c r="A4" s="36" t="s">
        <v>91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8"/>
    </row>
    <row r="5" spans="15:19" ht="18">
      <c r="O5" s="5"/>
      <c r="R5" s="38" t="str">
        <f>+'Sub.31 por Región jun-2013'!R5:S5</f>
        <v>Miles de $ de 2013</v>
      </c>
      <c r="S5" s="38"/>
    </row>
    <row r="6" spans="1:19" ht="18.75" customHeight="1">
      <c r="A6" s="39" t="s">
        <v>5</v>
      </c>
      <c r="B6" s="41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43" t="s">
        <v>22</v>
      </c>
      <c r="S6" s="45" t="s">
        <v>23</v>
      </c>
    </row>
    <row r="7" spans="1:20" s="9" customFormat="1" ht="78" customHeight="1">
      <c r="A7" s="40"/>
      <c r="B7" s="42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 t="s">
        <v>37</v>
      </c>
      <c r="Q7" s="8" t="s">
        <v>38</v>
      </c>
      <c r="R7" s="44"/>
      <c r="S7" s="46"/>
      <c r="T7" s="30"/>
    </row>
    <row r="8" spans="1:20" s="13" customFormat="1" ht="18">
      <c r="A8" s="10" t="s">
        <v>39</v>
      </c>
      <c r="B8" s="11" t="s">
        <v>40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f aca="true" t="shared" si="0" ref="S8:S32">SUM(C8:R8)</f>
        <v>0</v>
      </c>
      <c r="T8" s="31"/>
    </row>
    <row r="9" spans="1:20" s="13" customFormat="1" ht="18">
      <c r="A9" s="10" t="s">
        <v>41</v>
      </c>
      <c r="B9" s="11" t="s">
        <v>42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43025</v>
      </c>
      <c r="P9" s="12">
        <v>0</v>
      </c>
      <c r="Q9" s="12">
        <v>0</v>
      </c>
      <c r="R9" s="12">
        <v>0</v>
      </c>
      <c r="S9" s="12">
        <f t="shared" si="0"/>
        <v>43025</v>
      </c>
      <c r="T9" s="31"/>
    </row>
    <row r="10" spans="1:20" s="13" customFormat="1" ht="18">
      <c r="A10" s="10" t="s">
        <v>43</v>
      </c>
      <c r="B10" s="11" t="s">
        <v>44</v>
      </c>
      <c r="C10" s="12"/>
      <c r="D10" s="12">
        <v>217665</v>
      </c>
      <c r="E10" s="12"/>
      <c r="F10" s="12">
        <v>143870</v>
      </c>
      <c r="G10" s="12">
        <v>291154</v>
      </c>
      <c r="H10" s="12">
        <v>45</v>
      </c>
      <c r="I10" s="12"/>
      <c r="J10" s="12">
        <v>899913</v>
      </c>
      <c r="K10" s="12">
        <v>30188</v>
      </c>
      <c r="L10" s="12">
        <v>61537</v>
      </c>
      <c r="M10" s="12"/>
      <c r="N10" s="12">
        <v>313493</v>
      </c>
      <c r="O10" s="12">
        <v>3443796</v>
      </c>
      <c r="P10" s="12">
        <v>27939</v>
      </c>
      <c r="Q10" s="12">
        <v>72082</v>
      </c>
      <c r="R10" s="12">
        <v>1159571</v>
      </c>
      <c r="S10" s="12">
        <f t="shared" si="0"/>
        <v>6661253</v>
      </c>
      <c r="T10" s="31"/>
    </row>
    <row r="11" spans="1:20" s="13" customFormat="1" ht="18">
      <c r="A11" s="10" t="s">
        <v>45</v>
      </c>
      <c r="B11" s="11" t="s">
        <v>46</v>
      </c>
      <c r="C11" s="12"/>
      <c r="D11" s="12">
        <v>692747</v>
      </c>
      <c r="E11" s="12"/>
      <c r="F11" s="12"/>
      <c r="G11" s="12"/>
      <c r="H11" s="12"/>
      <c r="I11" s="12"/>
      <c r="J11" s="12"/>
      <c r="K11" s="12"/>
      <c r="L11" s="12"/>
      <c r="M11" s="12">
        <v>3562</v>
      </c>
      <c r="N11" s="12"/>
      <c r="O11" s="12">
        <v>878517</v>
      </c>
      <c r="P11" s="12">
        <v>867751</v>
      </c>
      <c r="Q11" s="12"/>
      <c r="R11" s="12"/>
      <c r="S11" s="12">
        <f t="shared" si="0"/>
        <v>2442577</v>
      </c>
      <c r="T11" s="31"/>
    </row>
    <row r="12" spans="1:20" s="13" customFormat="1" ht="18">
      <c r="A12" s="10" t="s">
        <v>47</v>
      </c>
      <c r="B12" s="11" t="s">
        <v>48</v>
      </c>
      <c r="C12" s="12">
        <v>9064156</v>
      </c>
      <c r="D12" s="12">
        <v>21927984</v>
      </c>
      <c r="E12" s="12">
        <v>13941259</v>
      </c>
      <c r="F12" s="12">
        <v>15577133</v>
      </c>
      <c r="G12" s="12">
        <v>23125772</v>
      </c>
      <c r="H12" s="12">
        <v>9430424</v>
      </c>
      <c r="I12" s="12">
        <v>21011680</v>
      </c>
      <c r="J12" s="12">
        <v>11914648</v>
      </c>
      <c r="K12" s="12">
        <v>29928389</v>
      </c>
      <c r="L12" s="12">
        <v>13352831</v>
      </c>
      <c r="M12" s="12">
        <v>8104255</v>
      </c>
      <c r="N12" s="12">
        <v>12000874</v>
      </c>
      <c r="O12" s="12">
        <v>24368726</v>
      </c>
      <c r="P12" s="12">
        <v>17228443</v>
      </c>
      <c r="Q12" s="12">
        <v>8827535</v>
      </c>
      <c r="R12" s="12">
        <v>606665</v>
      </c>
      <c r="S12" s="12">
        <f t="shared" si="0"/>
        <v>240410774</v>
      </c>
      <c r="T12" s="31"/>
    </row>
    <row r="13" spans="1:20" s="13" customFormat="1" ht="18">
      <c r="A13" s="10" t="s">
        <v>49</v>
      </c>
      <c r="B13" s="11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f t="shared" si="0"/>
        <v>0</v>
      </c>
      <c r="T13" s="31"/>
    </row>
    <row r="14" spans="1:20" s="13" customFormat="1" ht="18">
      <c r="A14" s="10" t="s">
        <v>51</v>
      </c>
      <c r="B14" s="11" t="s">
        <v>52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101813</v>
      </c>
      <c r="P14" s="12"/>
      <c r="Q14" s="12"/>
      <c r="R14" s="12">
        <v>197404</v>
      </c>
      <c r="S14" s="12">
        <f t="shared" si="0"/>
        <v>299217</v>
      </c>
      <c r="T14" s="31"/>
    </row>
    <row r="15" spans="1:20" s="16" customFormat="1" ht="18">
      <c r="A15" s="14" t="s">
        <v>53</v>
      </c>
      <c r="B15" s="15" t="s">
        <v>54</v>
      </c>
      <c r="C15" s="12">
        <v>0</v>
      </c>
      <c r="D15" s="12">
        <v>301003</v>
      </c>
      <c r="E15" s="12">
        <v>1098</v>
      </c>
      <c r="F15" s="12">
        <v>118694</v>
      </c>
      <c r="G15" s="12">
        <v>1336026</v>
      </c>
      <c r="H15" s="12">
        <v>0</v>
      </c>
      <c r="I15" s="12">
        <v>0</v>
      </c>
      <c r="J15" s="12">
        <v>40626</v>
      </c>
      <c r="K15" s="12">
        <v>313787</v>
      </c>
      <c r="L15" s="12">
        <v>0</v>
      </c>
      <c r="M15" s="12">
        <v>0</v>
      </c>
      <c r="N15" s="12">
        <v>0</v>
      </c>
      <c r="O15" s="12">
        <v>3453150</v>
      </c>
      <c r="P15" s="12">
        <v>137601</v>
      </c>
      <c r="Q15" s="12">
        <v>0</v>
      </c>
      <c r="R15" s="12">
        <v>147635</v>
      </c>
      <c r="S15" s="12">
        <f t="shared" si="0"/>
        <v>5849620</v>
      </c>
      <c r="T15" s="32"/>
    </row>
    <row r="16" spans="1:20" s="13" customFormat="1" ht="18">
      <c r="A16" s="10" t="s">
        <v>55</v>
      </c>
      <c r="B16" s="11" t="s">
        <v>56</v>
      </c>
      <c r="C16" s="12">
        <v>130284</v>
      </c>
      <c r="D16" s="12">
        <v>223782</v>
      </c>
      <c r="E16" s="12">
        <v>529029</v>
      </c>
      <c r="F16" s="12">
        <v>208778</v>
      </c>
      <c r="G16" s="12">
        <v>1455086</v>
      </c>
      <c r="H16" s="12">
        <v>36862</v>
      </c>
      <c r="I16" s="12">
        <v>56397</v>
      </c>
      <c r="J16" s="12">
        <v>1196137</v>
      </c>
      <c r="K16" s="12">
        <v>322647</v>
      </c>
      <c r="L16" s="12">
        <v>321719</v>
      </c>
      <c r="M16" s="12">
        <v>117467</v>
      </c>
      <c r="N16" s="12">
        <v>97935</v>
      </c>
      <c r="O16" s="12">
        <v>2879199</v>
      </c>
      <c r="P16" s="12">
        <v>0</v>
      </c>
      <c r="Q16" s="12">
        <v>217935</v>
      </c>
      <c r="R16" s="12">
        <v>632728</v>
      </c>
      <c r="S16" s="12">
        <f t="shared" si="0"/>
        <v>8425985</v>
      </c>
      <c r="T16" s="31"/>
    </row>
    <row r="17" spans="1:20" s="13" customFormat="1" ht="18">
      <c r="A17" s="10" t="s">
        <v>57</v>
      </c>
      <c r="B17" s="11" t="s">
        <v>58</v>
      </c>
      <c r="C17" s="12">
        <v>38174</v>
      </c>
      <c r="D17" s="12">
        <v>0</v>
      </c>
      <c r="E17" s="12">
        <v>245790</v>
      </c>
      <c r="F17" s="12">
        <v>3506</v>
      </c>
      <c r="G17" s="12">
        <v>986410</v>
      </c>
      <c r="H17" s="12">
        <v>7330</v>
      </c>
      <c r="I17" s="12">
        <v>1162080</v>
      </c>
      <c r="J17" s="12">
        <v>61284</v>
      </c>
      <c r="K17" s="12">
        <v>28877</v>
      </c>
      <c r="L17" s="12">
        <v>97574</v>
      </c>
      <c r="M17" s="12">
        <v>0</v>
      </c>
      <c r="N17" s="12">
        <v>0</v>
      </c>
      <c r="O17" s="12">
        <v>50652</v>
      </c>
      <c r="P17" s="12">
        <v>0</v>
      </c>
      <c r="Q17" s="12">
        <v>17366</v>
      </c>
      <c r="R17" s="12">
        <v>498318</v>
      </c>
      <c r="S17" s="12">
        <f t="shared" si="0"/>
        <v>3197361</v>
      </c>
      <c r="T17" s="31"/>
    </row>
    <row r="18" spans="1:20" s="13" customFormat="1" ht="18">
      <c r="A18" s="10" t="s">
        <v>59</v>
      </c>
      <c r="B18" s="11" t="s">
        <v>60</v>
      </c>
      <c r="C18" s="12">
        <v>41353</v>
      </c>
      <c r="D18" s="12">
        <v>30410</v>
      </c>
      <c r="E18" s="12">
        <v>6690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f>13836+16990</f>
        <v>30826</v>
      </c>
      <c r="P18" s="12"/>
      <c r="Q18" s="12">
        <v>185454</v>
      </c>
      <c r="R18" s="12">
        <v>2009884</v>
      </c>
      <c r="S18" s="12">
        <f t="shared" si="0"/>
        <v>2304617</v>
      </c>
      <c r="T18" s="31"/>
    </row>
    <row r="19" spans="1:20" s="13" customFormat="1" ht="18">
      <c r="A19" s="10" t="s">
        <v>61</v>
      </c>
      <c r="B19" s="11" t="s">
        <v>62</v>
      </c>
      <c r="C19" s="12">
        <v>23165796</v>
      </c>
      <c r="D19" s="12">
        <v>41070079</v>
      </c>
      <c r="E19" s="12">
        <v>32498059</v>
      </c>
      <c r="F19" s="12">
        <v>49736697</v>
      </c>
      <c r="G19" s="12">
        <v>62998861</v>
      </c>
      <c r="H19" s="12">
        <v>25820739</v>
      </c>
      <c r="I19" s="12">
        <v>49288673</v>
      </c>
      <c r="J19" s="12">
        <v>98061476</v>
      </c>
      <c r="K19" s="12">
        <v>43970923</v>
      </c>
      <c r="L19" s="12">
        <v>70802015</v>
      </c>
      <c r="M19" s="12">
        <v>24006998</v>
      </c>
      <c r="N19" s="12">
        <v>21664614</v>
      </c>
      <c r="O19" s="12">
        <v>102342447</v>
      </c>
      <c r="P19" s="12">
        <v>39123313</v>
      </c>
      <c r="Q19" s="12">
        <v>26264936</v>
      </c>
      <c r="R19" s="12">
        <v>69624322</v>
      </c>
      <c r="S19" s="12">
        <v>780439948</v>
      </c>
      <c r="T19" s="31"/>
    </row>
    <row r="20" spans="1:20" s="13" customFormat="1" ht="18">
      <c r="A20" s="10" t="s">
        <v>63</v>
      </c>
      <c r="B20" s="11" t="s">
        <v>64</v>
      </c>
      <c r="C20" s="12">
        <v>50000</v>
      </c>
      <c r="D20" s="12">
        <v>187547</v>
      </c>
      <c r="E20" s="12">
        <v>18370</v>
      </c>
      <c r="F20" s="12">
        <v>175654</v>
      </c>
      <c r="G20" s="12">
        <v>150413</v>
      </c>
      <c r="H20" s="12">
        <v>277700</v>
      </c>
      <c r="I20" s="12">
        <v>261713</v>
      </c>
      <c r="J20" s="12">
        <v>227031</v>
      </c>
      <c r="K20" s="12">
        <v>99870</v>
      </c>
      <c r="L20" s="12">
        <v>80000</v>
      </c>
      <c r="M20" s="12">
        <v>0</v>
      </c>
      <c r="N20" s="12">
        <v>0</v>
      </c>
      <c r="O20" s="12">
        <v>226150</v>
      </c>
      <c r="P20" s="12">
        <v>100000</v>
      </c>
      <c r="Q20" s="12">
        <v>78645</v>
      </c>
      <c r="R20" s="12">
        <v>276002</v>
      </c>
      <c r="S20" s="12">
        <f t="shared" si="0"/>
        <v>2209095</v>
      </c>
      <c r="T20" s="31"/>
    </row>
    <row r="21" spans="1:20" s="13" customFormat="1" ht="18">
      <c r="A21" s="10" t="s">
        <v>65</v>
      </c>
      <c r="B21" s="11" t="s">
        <v>66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178530</v>
      </c>
      <c r="P21" s="12">
        <v>0</v>
      </c>
      <c r="Q21" s="12">
        <v>0</v>
      </c>
      <c r="R21" s="12">
        <v>0</v>
      </c>
      <c r="S21" s="12">
        <f t="shared" si="0"/>
        <v>178530</v>
      </c>
      <c r="T21" s="31"/>
    </row>
    <row r="22" spans="1:20" s="13" customFormat="1" ht="18">
      <c r="A22" s="10" t="s">
        <v>67</v>
      </c>
      <c r="B22" s="11" t="s">
        <v>68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124840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f t="shared" si="0"/>
        <v>124840</v>
      </c>
      <c r="T22" s="31"/>
    </row>
    <row r="23" spans="1:20" s="13" customFormat="1" ht="18">
      <c r="A23" s="10" t="s">
        <v>69</v>
      </c>
      <c r="B23" s="11" t="s">
        <v>70</v>
      </c>
      <c r="C23" s="12">
        <v>3629558</v>
      </c>
      <c r="D23" s="12">
        <v>1245014</v>
      </c>
      <c r="E23" s="12">
        <v>672616</v>
      </c>
      <c r="F23" s="12">
        <v>3082886</v>
      </c>
      <c r="G23" s="12">
        <v>12790962</v>
      </c>
      <c r="H23" s="12">
        <v>15633845</v>
      </c>
      <c r="I23" s="12">
        <v>13936139</v>
      </c>
      <c r="J23" s="12">
        <v>32618855</v>
      </c>
      <c r="K23" s="12">
        <v>6791878</v>
      </c>
      <c r="L23" s="12">
        <v>22638370</v>
      </c>
      <c r="M23" s="12">
        <v>3027082</v>
      </c>
      <c r="N23" s="12">
        <v>63150</v>
      </c>
      <c r="O23" s="12">
        <v>28064888</v>
      </c>
      <c r="P23" s="12">
        <v>133543</v>
      </c>
      <c r="Q23" s="12">
        <v>1474121</v>
      </c>
      <c r="R23" s="12"/>
      <c r="S23" s="12">
        <f t="shared" si="0"/>
        <v>145802907</v>
      </c>
      <c r="T23" s="31"/>
    </row>
    <row r="24" spans="1:20" s="13" customFormat="1" ht="18">
      <c r="A24" s="10" t="s">
        <v>71</v>
      </c>
      <c r="B24" s="11" t="s">
        <v>72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f t="shared" si="0"/>
        <v>0</v>
      </c>
      <c r="T24" s="31"/>
    </row>
    <row r="25" spans="1:20" s="13" customFormat="1" ht="18">
      <c r="A25" s="10" t="s">
        <v>73</v>
      </c>
      <c r="B25" s="11" t="s">
        <v>74</v>
      </c>
      <c r="C25" s="12">
        <v>2038292</v>
      </c>
      <c r="D25" s="12">
        <v>5507257</v>
      </c>
      <c r="E25" s="12">
        <v>3936655.645</v>
      </c>
      <c r="F25" s="12">
        <v>6439199</v>
      </c>
      <c r="G25" s="12">
        <v>19476956</v>
      </c>
      <c r="H25" s="12">
        <v>10526121.661</v>
      </c>
      <c r="I25" s="12">
        <v>10006372</v>
      </c>
      <c r="J25" s="12">
        <v>27145894</v>
      </c>
      <c r="K25" s="12">
        <v>16870471</v>
      </c>
      <c r="L25" s="12">
        <v>3778975.8</v>
      </c>
      <c r="M25" s="12">
        <v>3534615</v>
      </c>
      <c r="N25" s="12">
        <v>9062440.635</v>
      </c>
      <c r="O25" s="12">
        <v>61331174</v>
      </c>
      <c r="P25" s="12">
        <v>3751938</v>
      </c>
      <c r="Q25" s="12">
        <v>4164903</v>
      </c>
      <c r="R25" s="12">
        <v>532724</v>
      </c>
      <c r="S25" s="12">
        <f t="shared" si="0"/>
        <v>188103988.741</v>
      </c>
      <c r="T25" s="31"/>
    </row>
    <row r="26" spans="1:20" s="13" customFormat="1" ht="18">
      <c r="A26" s="10" t="s">
        <v>75</v>
      </c>
      <c r="B26" s="11" t="s">
        <v>76</v>
      </c>
      <c r="C26" s="12">
        <v>63700</v>
      </c>
      <c r="D26" s="12">
        <v>348596</v>
      </c>
      <c r="E26" s="12">
        <v>125245</v>
      </c>
      <c r="F26" s="12">
        <v>522441</v>
      </c>
      <c r="G26" s="12">
        <v>753233</v>
      </c>
      <c r="H26" s="12">
        <v>379311</v>
      </c>
      <c r="I26" s="12">
        <v>148647</v>
      </c>
      <c r="J26" s="12">
        <v>493760</v>
      </c>
      <c r="K26" s="12">
        <v>298817</v>
      </c>
      <c r="L26" s="12">
        <v>390968</v>
      </c>
      <c r="M26" s="12">
        <v>12290</v>
      </c>
      <c r="N26" s="12">
        <v>0</v>
      </c>
      <c r="O26" s="12">
        <v>21821102</v>
      </c>
      <c r="P26" s="12">
        <v>237000</v>
      </c>
      <c r="Q26" s="12">
        <v>37125</v>
      </c>
      <c r="R26" s="12">
        <v>40750</v>
      </c>
      <c r="S26" s="12">
        <v>25672985</v>
      </c>
      <c r="T26" s="31"/>
    </row>
    <row r="27" spans="1:20" s="13" customFormat="1" ht="18">
      <c r="A27" s="10" t="s">
        <v>77</v>
      </c>
      <c r="B27" s="11" t="s">
        <v>78</v>
      </c>
      <c r="C27" s="12">
        <v>0</v>
      </c>
      <c r="D27" s="12">
        <v>0</v>
      </c>
      <c r="E27" s="12">
        <v>11000</v>
      </c>
      <c r="F27" s="12">
        <v>26710</v>
      </c>
      <c r="G27" s="12">
        <v>6966078.437999999</v>
      </c>
      <c r="H27" s="12">
        <v>0</v>
      </c>
      <c r="I27" s="12">
        <v>0</v>
      </c>
      <c r="J27" s="12">
        <v>68109.716</v>
      </c>
      <c r="K27" s="12">
        <v>681875.754</v>
      </c>
      <c r="L27" s="12">
        <v>0</v>
      </c>
      <c r="M27" s="12">
        <v>0</v>
      </c>
      <c r="N27" s="12">
        <v>0</v>
      </c>
      <c r="O27" s="12">
        <v>8523608</v>
      </c>
      <c r="P27" s="12">
        <v>0</v>
      </c>
      <c r="Q27" s="12">
        <v>0</v>
      </c>
      <c r="R27" s="12">
        <v>0</v>
      </c>
      <c r="S27" s="12">
        <f t="shared" si="0"/>
        <v>16277381.908</v>
      </c>
      <c r="T27" s="31"/>
    </row>
    <row r="28" spans="1:20" s="13" customFormat="1" ht="18">
      <c r="A28" s="10" t="s">
        <v>79</v>
      </c>
      <c r="B28" s="11" t="s">
        <v>80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f t="shared" si="0"/>
        <v>0</v>
      </c>
      <c r="T28" s="31"/>
    </row>
    <row r="29" spans="1:20" s="13" customFormat="1" ht="31.5">
      <c r="A29" s="10" t="s">
        <v>81</v>
      </c>
      <c r="B29" s="11" t="s">
        <v>82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f t="shared" si="0"/>
        <v>0</v>
      </c>
      <c r="T29" s="31"/>
    </row>
    <row r="30" spans="1:20" s="13" customFormat="1" ht="18">
      <c r="A30" s="10" t="s">
        <v>83</v>
      </c>
      <c r="B30" s="11" t="s">
        <v>84</v>
      </c>
      <c r="C30" s="12">
        <v>8533</v>
      </c>
      <c r="D30" s="12">
        <v>5071.5</v>
      </c>
      <c r="E30" s="12">
        <v>11652</v>
      </c>
      <c r="F30" s="12">
        <v>8653</v>
      </c>
      <c r="G30" s="12">
        <v>37247.5</v>
      </c>
      <c r="H30" s="12">
        <v>4660</v>
      </c>
      <c r="I30" s="12">
        <v>130751.182</v>
      </c>
      <c r="J30" s="12">
        <v>17503.16</v>
      </c>
      <c r="K30" s="12">
        <v>394684.524</v>
      </c>
      <c r="L30" s="12">
        <v>181347.563</v>
      </c>
      <c r="M30" s="12">
        <v>0</v>
      </c>
      <c r="N30" s="12">
        <v>8997</v>
      </c>
      <c r="O30" s="12">
        <v>183882.855</v>
      </c>
      <c r="P30" s="12">
        <v>7502</v>
      </c>
      <c r="Q30" s="12">
        <v>0</v>
      </c>
      <c r="R30" s="12">
        <v>0</v>
      </c>
      <c r="S30" s="12">
        <f t="shared" si="0"/>
        <v>1000485.2839999999</v>
      </c>
      <c r="T30" s="31"/>
    </row>
    <row r="31" spans="1:20" s="13" customFormat="1" ht="18">
      <c r="A31" s="10" t="s">
        <v>85</v>
      </c>
      <c r="B31" s="11" t="s">
        <v>86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31"/>
    </row>
    <row r="32" spans="1:20" s="13" customFormat="1" ht="18">
      <c r="A32" s="17" t="s">
        <v>87</v>
      </c>
      <c r="B32" s="18" t="s">
        <v>88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f t="shared" si="0"/>
        <v>0</v>
      </c>
      <c r="T32" s="31"/>
    </row>
    <row r="33" spans="1:20" s="22" customFormat="1" ht="29.25" customHeight="1">
      <c r="A33" s="19"/>
      <c r="B33" s="20" t="s">
        <v>23</v>
      </c>
      <c r="C33" s="21">
        <f>SUM(C8:C32)</f>
        <v>38229846</v>
      </c>
      <c r="D33" s="21">
        <f aca="true" t="shared" si="1" ref="D33:R33">SUM(D8:D32)</f>
        <v>71757155.5</v>
      </c>
      <c r="E33" s="21">
        <f t="shared" si="1"/>
        <v>51997463.645</v>
      </c>
      <c r="F33" s="21">
        <f t="shared" si="1"/>
        <v>76044221</v>
      </c>
      <c r="G33" s="21">
        <f t="shared" si="1"/>
        <v>130368198.938</v>
      </c>
      <c r="H33" s="21">
        <f t="shared" si="1"/>
        <v>62117037.661</v>
      </c>
      <c r="I33" s="21">
        <f t="shared" si="1"/>
        <v>96002452.182</v>
      </c>
      <c r="J33" s="21">
        <f t="shared" si="1"/>
        <v>172870076.876</v>
      </c>
      <c r="K33" s="21">
        <f t="shared" si="1"/>
        <v>99732407.278</v>
      </c>
      <c r="L33" s="21">
        <f t="shared" si="1"/>
        <v>111705337.36299999</v>
      </c>
      <c r="M33" s="21">
        <f t="shared" si="1"/>
        <v>38806269</v>
      </c>
      <c r="N33" s="21">
        <f t="shared" si="1"/>
        <v>43211503.635</v>
      </c>
      <c r="O33" s="21">
        <f t="shared" si="1"/>
        <v>257921485.855</v>
      </c>
      <c r="P33" s="21">
        <f t="shared" si="1"/>
        <v>61615030</v>
      </c>
      <c r="Q33" s="21">
        <f t="shared" si="1"/>
        <v>41340102</v>
      </c>
      <c r="R33" s="21">
        <f t="shared" si="1"/>
        <v>75726003</v>
      </c>
      <c r="S33" s="21">
        <f>SUM(C33:R33)</f>
        <v>1429444589.933</v>
      </c>
      <c r="T33" s="33"/>
    </row>
    <row r="34" spans="1:20" s="26" customFormat="1" ht="29.25" customHeight="1">
      <c r="A34" s="23"/>
      <c r="B34" s="24" t="s">
        <v>89</v>
      </c>
      <c r="C34" s="25">
        <f>+C33/$S$33</f>
        <v>0.02674454558731226</v>
      </c>
      <c r="D34" s="25">
        <f aca="true" t="shared" si="2" ref="D34:S34">+D33/$S$33</f>
        <v>0.05019932637148485</v>
      </c>
      <c r="E34" s="25">
        <f t="shared" si="2"/>
        <v>0.03637599107457337</v>
      </c>
      <c r="F34" s="25">
        <f t="shared" si="2"/>
        <v>0.05319843912492214</v>
      </c>
      <c r="G34" s="25">
        <f t="shared" si="2"/>
        <v>0.09120199541565338</v>
      </c>
      <c r="H34" s="25">
        <f t="shared" si="2"/>
        <v>0.043455365880192325</v>
      </c>
      <c r="I34" s="25">
        <f t="shared" si="2"/>
        <v>0.06716066705775546</v>
      </c>
      <c r="J34" s="25">
        <f t="shared" si="2"/>
        <v>0.12093513669116943</v>
      </c>
      <c r="K34" s="25">
        <f t="shared" si="2"/>
        <v>0.0697700407419602</v>
      </c>
      <c r="L34" s="25">
        <f t="shared" si="2"/>
        <v>0.07814597232358322</v>
      </c>
      <c r="M34" s="25">
        <f t="shared" si="2"/>
        <v>0.027147795215915923</v>
      </c>
      <c r="N34" s="25">
        <f t="shared" si="2"/>
        <v>0.030229575836182205</v>
      </c>
      <c r="O34" s="25">
        <f t="shared" si="2"/>
        <v>0.18043475603841985</v>
      </c>
      <c r="P34" s="25">
        <f t="shared" si="2"/>
        <v>0.04310417516980352</v>
      </c>
      <c r="Q34" s="25">
        <f t="shared" si="2"/>
        <v>0.02892039488004055</v>
      </c>
      <c r="R34" s="25">
        <f t="shared" si="2"/>
        <v>0.05297582259103123</v>
      </c>
      <c r="S34" s="25">
        <f t="shared" si="2"/>
        <v>1</v>
      </c>
      <c r="T34" s="34"/>
    </row>
    <row r="36" ht="18">
      <c r="A36" s="27" t="s">
        <v>90</v>
      </c>
    </row>
    <row r="37" spans="2:19" ht="18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</sheetData>
  <sheetProtection/>
  <mergeCells count="10">
    <mergeCell ref="B37:S37"/>
    <mergeCell ref="A1:S1"/>
    <mergeCell ref="A2:S2"/>
    <mergeCell ref="A3:S3"/>
    <mergeCell ref="A4:S4"/>
    <mergeCell ref="R5:S5"/>
    <mergeCell ref="A6:A7"/>
    <mergeCell ref="B6:B7"/>
    <mergeCell ref="R6:R7"/>
    <mergeCell ref="S6:S7"/>
  </mergeCells>
  <printOptions horizontalCentered="1" verticalCentered="1"/>
  <pageMargins left="0" right="0" top="0" bottom="0" header="0" footer="0"/>
  <pageSetup fitToHeight="1" fitToWidth="1" horizontalDpi="600" verticalDpi="600" orientation="landscape" paperSize="14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60" zoomScaleNormal="60" zoomScalePageLayoutView="0" workbookViewId="0" topLeftCell="A1">
      <selection activeCell="A1" sqref="A1:S1"/>
    </sheetView>
  </sheetViews>
  <sheetFormatPr defaultColWidth="11.421875" defaultRowHeight="15"/>
  <cols>
    <col min="1" max="1" width="3.7109375" style="2" customWidth="1"/>
    <col min="2" max="2" width="47.140625" style="3" customWidth="1"/>
    <col min="3" max="3" width="13.421875" style="4" customWidth="1"/>
    <col min="4" max="4" width="15.28125" style="4" customWidth="1"/>
    <col min="5" max="5" width="12.57421875" style="4" customWidth="1"/>
    <col min="6" max="6" width="13.7109375" style="4" customWidth="1"/>
    <col min="7" max="9" width="14.00390625" style="4" customWidth="1"/>
    <col min="10" max="10" width="14.140625" style="4" customWidth="1"/>
    <col min="11" max="12" width="14.57421875" style="4" customWidth="1"/>
    <col min="13" max="13" width="13.00390625" style="4" customWidth="1"/>
    <col min="14" max="14" width="14.140625" style="4" customWidth="1"/>
    <col min="15" max="15" width="17.421875" style="4" customWidth="1"/>
    <col min="16" max="16" width="14.140625" style="4" customWidth="1"/>
    <col min="17" max="17" width="14.57421875" style="4" customWidth="1"/>
    <col min="18" max="19" width="15.7109375" style="4" customWidth="1"/>
    <col min="20" max="20" width="11.421875" style="29" customWidth="1"/>
    <col min="21" max="16384" width="11.421875" style="4" customWidth="1"/>
  </cols>
  <sheetData>
    <row r="1" spans="1:20" s="1" customFormat="1" ht="20.25">
      <c r="A1" s="36" t="str">
        <f>+'Sub.31 por Región jun-2013'!A1:S1</f>
        <v>LEY DE PRESUPUESTOS 2013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8"/>
    </row>
    <row r="2" spans="1:20" s="1" customFormat="1" ht="20.25">
      <c r="A2" s="37" t="str">
        <f>+'Sub.31 por Región jun-2013'!A2:S2</f>
        <v>INICIATIVAS DE INVERSION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28"/>
    </row>
    <row r="3" spans="1:20" s="1" customFormat="1" ht="20.25">
      <c r="A3" s="36" t="str">
        <f>+'Sub.31 por Región jun-2013'!A3:S3</f>
        <v>POR REGIÓN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8"/>
    </row>
    <row r="4" spans="1:20" s="1" customFormat="1" ht="20.25">
      <c r="A4" s="36" t="s">
        <v>92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8"/>
    </row>
    <row r="5" spans="15:19" ht="18">
      <c r="O5" s="5"/>
      <c r="R5" s="38" t="str">
        <f>+'Sub.31 por Región jun-2013'!R5:S5</f>
        <v>Miles de $ de 2013</v>
      </c>
      <c r="S5" s="38"/>
    </row>
    <row r="6" spans="1:19" ht="18.75" customHeight="1">
      <c r="A6" s="39" t="s">
        <v>5</v>
      </c>
      <c r="B6" s="41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7" t="s">
        <v>21</v>
      </c>
      <c r="R6" s="43" t="s">
        <v>22</v>
      </c>
      <c r="S6" s="45" t="s">
        <v>23</v>
      </c>
    </row>
    <row r="7" spans="1:20" s="9" customFormat="1" ht="78" customHeight="1">
      <c r="A7" s="40"/>
      <c r="B7" s="42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 t="s">
        <v>37</v>
      </c>
      <c r="Q7" s="8" t="s">
        <v>38</v>
      </c>
      <c r="R7" s="47"/>
      <c r="S7" s="46"/>
      <c r="T7" s="30"/>
    </row>
    <row r="8" spans="1:20" s="13" customFormat="1" ht="18">
      <c r="A8" s="10" t="s">
        <v>39</v>
      </c>
      <c r="B8" s="11" t="s">
        <v>40</v>
      </c>
      <c r="C8" s="12">
        <f>+'Sub.31 por Región jun-2013'!C8+'Sub.31 por Región dic-2013'!C8</f>
        <v>0</v>
      </c>
      <c r="D8" s="12">
        <f>+'Sub.31 por Región jun-2013'!D8+'Sub.31 por Región dic-2013'!D8</f>
        <v>0</v>
      </c>
      <c r="E8" s="12">
        <f>+'Sub.31 por Región jun-2013'!E8+'Sub.31 por Región dic-2013'!E8</f>
        <v>0</v>
      </c>
      <c r="F8" s="12">
        <f>+'Sub.31 por Región jun-2013'!F8+'Sub.31 por Región dic-2013'!F8</f>
        <v>0</v>
      </c>
      <c r="G8" s="12">
        <f>+'Sub.31 por Región jun-2013'!G8+'Sub.31 por Región dic-2013'!G8</f>
        <v>0</v>
      </c>
      <c r="H8" s="12">
        <f>+'Sub.31 por Región jun-2013'!H8+'Sub.31 por Región dic-2013'!H8</f>
        <v>0</v>
      </c>
      <c r="I8" s="12">
        <f>+'Sub.31 por Región jun-2013'!I8+'Sub.31 por Región dic-2013'!I8</f>
        <v>0</v>
      </c>
      <c r="J8" s="12">
        <f>+'Sub.31 por Región jun-2013'!J8+'Sub.31 por Región dic-2013'!J8</f>
        <v>0</v>
      </c>
      <c r="K8" s="12">
        <f>+'Sub.31 por Región jun-2013'!K8+'Sub.31 por Región dic-2013'!K8</f>
        <v>0</v>
      </c>
      <c r="L8" s="12">
        <f>+'Sub.31 por Región jun-2013'!L8+'Sub.31 por Región dic-2013'!L8</f>
        <v>0</v>
      </c>
      <c r="M8" s="12">
        <f>+'Sub.31 por Región jun-2013'!M8+'Sub.31 por Región dic-2013'!M8</f>
        <v>0</v>
      </c>
      <c r="N8" s="12">
        <f>+'Sub.31 por Región jun-2013'!N8+'Sub.31 por Región dic-2013'!N8</f>
        <v>0</v>
      </c>
      <c r="O8" s="12">
        <f>+'Sub.31 por Región jun-2013'!O8+'Sub.31 por Región dic-2013'!O8</f>
        <v>0</v>
      </c>
      <c r="P8" s="12">
        <f>+'Sub.31 por Región jun-2013'!P8+'Sub.31 por Región dic-2013'!P8</f>
        <v>0</v>
      </c>
      <c r="Q8" s="12">
        <f>+'Sub.31 por Región jun-2013'!Q8+'Sub.31 por Región dic-2013'!Q8</f>
        <v>0</v>
      </c>
      <c r="R8" s="12">
        <f>+'Sub.31 por Región jun-2013'!R8+'Sub.31 por Región dic-2013'!R8</f>
        <v>0</v>
      </c>
      <c r="S8" s="12">
        <f aca="true" t="shared" si="0" ref="S8:S33">SUM(C8:R8)</f>
        <v>0</v>
      </c>
      <c r="T8" s="31"/>
    </row>
    <row r="9" spans="1:20" s="13" customFormat="1" ht="18">
      <c r="A9" s="10" t="s">
        <v>41</v>
      </c>
      <c r="B9" s="11" t="s">
        <v>42</v>
      </c>
      <c r="C9" s="12">
        <f>+'Sub.31 por Región jun-2013'!C9+'Sub.31 por Región dic-2013'!C9</f>
        <v>0</v>
      </c>
      <c r="D9" s="12">
        <f>+'Sub.31 por Región jun-2013'!D9+'Sub.31 por Región dic-2013'!D9</f>
        <v>0</v>
      </c>
      <c r="E9" s="12">
        <f>+'Sub.31 por Región jun-2013'!E9+'Sub.31 por Región dic-2013'!E9</f>
        <v>0</v>
      </c>
      <c r="F9" s="12">
        <f>+'Sub.31 por Región jun-2013'!F9+'Sub.31 por Región dic-2013'!F9</f>
        <v>0</v>
      </c>
      <c r="G9" s="12">
        <f>+'Sub.31 por Región jun-2013'!G9+'Sub.31 por Región dic-2013'!G9</f>
        <v>0</v>
      </c>
      <c r="H9" s="12">
        <f>+'Sub.31 por Región jun-2013'!H9+'Sub.31 por Región dic-2013'!H9</f>
        <v>0</v>
      </c>
      <c r="I9" s="12">
        <f>+'Sub.31 por Región jun-2013'!I9+'Sub.31 por Región dic-2013'!I9</f>
        <v>0</v>
      </c>
      <c r="J9" s="12">
        <f>+'Sub.31 por Región jun-2013'!J9+'Sub.31 por Región dic-2013'!J9</f>
        <v>0</v>
      </c>
      <c r="K9" s="12">
        <f>+'Sub.31 por Región jun-2013'!K9+'Sub.31 por Región dic-2013'!K9</f>
        <v>0</v>
      </c>
      <c r="L9" s="12">
        <f>+'Sub.31 por Región jun-2013'!L9+'Sub.31 por Región dic-2013'!L9</f>
        <v>0</v>
      </c>
      <c r="M9" s="12">
        <f>+'Sub.31 por Región jun-2013'!M9+'Sub.31 por Región dic-2013'!M9</f>
        <v>0</v>
      </c>
      <c r="N9" s="12">
        <f>+'Sub.31 por Región jun-2013'!N9+'Sub.31 por Región dic-2013'!N9</f>
        <v>0</v>
      </c>
      <c r="O9" s="12">
        <f>+'Sub.31 por Región jun-2013'!O9+'Sub.31 por Región dic-2013'!O9</f>
        <v>75542</v>
      </c>
      <c r="P9" s="12">
        <f>+'Sub.31 por Región jun-2013'!P9+'Sub.31 por Región dic-2013'!P9</f>
        <v>0</v>
      </c>
      <c r="Q9" s="12">
        <f>+'Sub.31 por Región jun-2013'!Q9+'Sub.31 por Región dic-2013'!Q9</f>
        <v>0</v>
      </c>
      <c r="R9" s="12">
        <f>+'Sub.31 por Región jun-2013'!R9+'Sub.31 por Región dic-2013'!R9</f>
        <v>0</v>
      </c>
      <c r="S9" s="12">
        <f t="shared" si="0"/>
        <v>75542</v>
      </c>
      <c r="T9" s="31"/>
    </row>
    <row r="10" spans="1:20" s="13" customFormat="1" ht="18">
      <c r="A10" s="10" t="s">
        <v>43</v>
      </c>
      <c r="B10" s="11" t="s">
        <v>44</v>
      </c>
      <c r="C10" s="12">
        <f>+'Sub.31 por Región jun-2013'!C10+'Sub.31 por Región dic-2013'!C10</f>
        <v>0</v>
      </c>
      <c r="D10" s="12">
        <f>+'Sub.31 por Región jun-2013'!D10+'Sub.31 por Región dic-2013'!D10</f>
        <v>333047</v>
      </c>
      <c r="E10" s="12">
        <f>+'Sub.31 por Región jun-2013'!E10+'Sub.31 por Región dic-2013'!E10</f>
        <v>0</v>
      </c>
      <c r="F10" s="12">
        <f>+'Sub.31 por Región jun-2013'!F10+'Sub.31 por Región dic-2013'!F10</f>
        <v>144206</v>
      </c>
      <c r="G10" s="12">
        <f>+'Sub.31 por Región jun-2013'!G10+'Sub.31 por Región dic-2013'!G10</f>
        <v>321013</v>
      </c>
      <c r="H10" s="12">
        <f>+'Sub.31 por Región jun-2013'!H10+'Sub.31 por Región dic-2013'!H10</f>
        <v>39061</v>
      </c>
      <c r="I10" s="12">
        <f>+'Sub.31 por Región jun-2013'!I10+'Sub.31 por Región dic-2013'!I10</f>
        <v>0</v>
      </c>
      <c r="J10" s="12">
        <f>+'Sub.31 por Región jun-2013'!J10+'Sub.31 por Región dic-2013'!J10</f>
        <v>900313</v>
      </c>
      <c r="K10" s="12">
        <f>+'Sub.31 por Región jun-2013'!K10+'Sub.31 por Región dic-2013'!K10</f>
        <v>30188</v>
      </c>
      <c r="L10" s="12">
        <f>+'Sub.31 por Región jun-2013'!L10+'Sub.31 por Región dic-2013'!L10</f>
        <v>66747</v>
      </c>
      <c r="M10" s="12">
        <f>+'Sub.31 por Región jun-2013'!M10+'Sub.31 por Región dic-2013'!M10</f>
        <v>0</v>
      </c>
      <c r="N10" s="12">
        <f>+'Sub.31 por Región jun-2013'!N10+'Sub.31 por Región dic-2013'!N10</f>
        <v>402799</v>
      </c>
      <c r="O10" s="12">
        <f>+'Sub.31 por Región jun-2013'!O10+'Sub.31 por Región dic-2013'!O10</f>
        <v>3452635</v>
      </c>
      <c r="P10" s="12">
        <f>+'Sub.31 por Región jun-2013'!P10+'Sub.31 por Región dic-2013'!P10</f>
        <v>129490</v>
      </c>
      <c r="Q10" s="12">
        <f>+'Sub.31 por Región jun-2013'!Q10+'Sub.31 por Región dic-2013'!Q10</f>
        <v>72767</v>
      </c>
      <c r="R10" s="12">
        <f>+'Sub.31 por Región jun-2013'!R10+'Sub.31 por Región dic-2013'!R10</f>
        <v>1159571</v>
      </c>
      <c r="S10" s="12">
        <f t="shared" si="0"/>
        <v>7051837</v>
      </c>
      <c r="T10" s="31"/>
    </row>
    <row r="11" spans="1:20" s="13" customFormat="1" ht="18">
      <c r="A11" s="10" t="s">
        <v>45</v>
      </c>
      <c r="B11" s="11" t="s">
        <v>46</v>
      </c>
      <c r="C11" s="12">
        <f>+'Sub.31 por Región jun-2013'!C11+'Sub.31 por Región dic-2013'!C11</f>
        <v>0</v>
      </c>
      <c r="D11" s="12">
        <f>+'Sub.31 por Región jun-2013'!D11+'Sub.31 por Región dic-2013'!D11</f>
        <v>692747</v>
      </c>
      <c r="E11" s="12">
        <f>+'Sub.31 por Región jun-2013'!E11+'Sub.31 por Región dic-2013'!E11</f>
        <v>0</v>
      </c>
      <c r="F11" s="12">
        <f>+'Sub.31 por Región jun-2013'!F11+'Sub.31 por Región dic-2013'!F11</f>
        <v>0</v>
      </c>
      <c r="G11" s="12">
        <f>+'Sub.31 por Región jun-2013'!G11+'Sub.31 por Región dic-2013'!G11</f>
        <v>0</v>
      </c>
      <c r="H11" s="12">
        <f>+'Sub.31 por Región jun-2013'!H11+'Sub.31 por Región dic-2013'!H11</f>
        <v>0</v>
      </c>
      <c r="I11" s="12">
        <f>+'Sub.31 por Región jun-2013'!I11+'Sub.31 por Región dic-2013'!I11</f>
        <v>0</v>
      </c>
      <c r="J11" s="12">
        <f>+'Sub.31 por Región jun-2013'!J11+'Sub.31 por Región dic-2013'!J11</f>
        <v>0</v>
      </c>
      <c r="K11" s="12">
        <f>+'Sub.31 por Región jun-2013'!K11+'Sub.31 por Región dic-2013'!K11</f>
        <v>0</v>
      </c>
      <c r="L11" s="12">
        <f>+'Sub.31 por Región jun-2013'!L11+'Sub.31 por Región dic-2013'!L11</f>
        <v>0</v>
      </c>
      <c r="M11" s="12">
        <f>+'Sub.31 por Región jun-2013'!M11+'Sub.31 por Región dic-2013'!M11</f>
        <v>3562</v>
      </c>
      <c r="N11" s="12">
        <f>+'Sub.31 por Región jun-2013'!N11+'Sub.31 por Región dic-2013'!N11</f>
        <v>939414</v>
      </c>
      <c r="O11" s="12">
        <f>+'Sub.31 por Región jun-2013'!O11+'Sub.31 por Región dic-2013'!O11</f>
        <v>878517</v>
      </c>
      <c r="P11" s="12">
        <f>+'Sub.31 por Región jun-2013'!P11+'Sub.31 por Región dic-2013'!P11</f>
        <v>1030978</v>
      </c>
      <c r="Q11" s="12">
        <f>+'Sub.31 por Región jun-2013'!Q11+'Sub.31 por Región dic-2013'!Q11</f>
        <v>0</v>
      </c>
      <c r="R11" s="12">
        <f>+'Sub.31 por Región jun-2013'!R11+'Sub.31 por Región dic-2013'!R11</f>
        <v>0</v>
      </c>
      <c r="S11" s="12">
        <f t="shared" si="0"/>
        <v>3545218</v>
      </c>
      <c r="T11" s="31"/>
    </row>
    <row r="12" spans="1:20" s="13" customFormat="1" ht="18">
      <c r="A12" s="10" t="s">
        <v>47</v>
      </c>
      <c r="B12" s="11" t="s">
        <v>48</v>
      </c>
      <c r="C12" s="12">
        <f>+'Sub.31 por Región jun-2013'!C12+'Sub.31 por Región dic-2013'!C12</f>
        <v>16696621</v>
      </c>
      <c r="D12" s="12">
        <f>+'Sub.31 por Región jun-2013'!D12+'Sub.31 por Región dic-2013'!D12</f>
        <v>44442959</v>
      </c>
      <c r="E12" s="12">
        <f>+'Sub.31 por Región jun-2013'!E12+'Sub.31 por Región dic-2013'!E12</f>
        <v>24955906</v>
      </c>
      <c r="F12" s="12">
        <f>+'Sub.31 por Región jun-2013'!F12+'Sub.31 por Región dic-2013'!F12</f>
        <v>32190598</v>
      </c>
      <c r="G12" s="12">
        <f>+'Sub.31 por Región jun-2013'!G12+'Sub.31 por Región dic-2013'!G12</f>
        <v>42829107</v>
      </c>
      <c r="H12" s="12">
        <f>+'Sub.31 por Región jun-2013'!H12+'Sub.31 por Región dic-2013'!H12</f>
        <v>18922603.16</v>
      </c>
      <c r="I12" s="12">
        <f>+'Sub.31 por Región jun-2013'!I12+'Sub.31 por Región dic-2013'!I12</f>
        <v>44535039.414000005</v>
      </c>
      <c r="J12" s="12">
        <f>+'Sub.31 por Región jun-2013'!J12+'Sub.31 por Región dic-2013'!J12</f>
        <v>21278286.145999998</v>
      </c>
      <c r="K12" s="12">
        <f>+'Sub.31 por Región jun-2013'!K12+'Sub.31 por Región dic-2013'!K12</f>
        <v>56936968.605000004</v>
      </c>
      <c r="L12" s="12">
        <f>+'Sub.31 por Región jun-2013'!L12+'Sub.31 por Región dic-2013'!L12</f>
        <v>34723370.026999995</v>
      </c>
      <c r="M12" s="12">
        <f>+'Sub.31 por Región jun-2013'!M12+'Sub.31 por Región dic-2013'!M12</f>
        <v>15496151.737</v>
      </c>
      <c r="N12" s="12">
        <f>+'Sub.31 por Región jun-2013'!N12+'Sub.31 por Región dic-2013'!N12</f>
        <v>23709012</v>
      </c>
      <c r="O12" s="12">
        <f>+'Sub.31 por Región jun-2013'!O12+'Sub.31 por Región dic-2013'!O12</f>
        <v>52887701.585</v>
      </c>
      <c r="P12" s="12">
        <f>+'Sub.31 por Región jun-2013'!P12+'Sub.31 por Región dic-2013'!P12</f>
        <v>31579270</v>
      </c>
      <c r="Q12" s="12">
        <f>+'Sub.31 por Región jun-2013'!Q12+'Sub.31 por Región dic-2013'!Q12</f>
        <v>15435627</v>
      </c>
      <c r="R12" s="12">
        <f>+'Sub.31 por Región jun-2013'!R12+'Sub.31 por Región dic-2013'!R12</f>
        <v>606665</v>
      </c>
      <c r="S12" s="12">
        <f t="shared" si="0"/>
        <v>477225885.67399997</v>
      </c>
      <c r="T12" s="31"/>
    </row>
    <row r="13" spans="1:20" s="13" customFormat="1" ht="18">
      <c r="A13" s="10" t="s">
        <v>49</v>
      </c>
      <c r="B13" s="11" t="s">
        <v>50</v>
      </c>
      <c r="C13" s="12">
        <f>+'Sub.31 por Región jun-2013'!C13+'Sub.31 por Región dic-2013'!C13</f>
        <v>0</v>
      </c>
      <c r="D13" s="12">
        <f>+'Sub.31 por Región jun-2013'!D13+'Sub.31 por Región dic-2013'!D13</f>
        <v>0</v>
      </c>
      <c r="E13" s="12">
        <f>+'Sub.31 por Región jun-2013'!E13+'Sub.31 por Región dic-2013'!E13</f>
        <v>0</v>
      </c>
      <c r="F13" s="12">
        <f>+'Sub.31 por Región jun-2013'!F13+'Sub.31 por Región dic-2013'!F13</f>
        <v>0</v>
      </c>
      <c r="G13" s="12">
        <f>+'Sub.31 por Región jun-2013'!G13+'Sub.31 por Región dic-2013'!G13</f>
        <v>0</v>
      </c>
      <c r="H13" s="12">
        <f>+'Sub.31 por Región jun-2013'!H13+'Sub.31 por Región dic-2013'!H13</f>
        <v>0</v>
      </c>
      <c r="I13" s="12">
        <f>+'Sub.31 por Región jun-2013'!I13+'Sub.31 por Región dic-2013'!I13</f>
        <v>0</v>
      </c>
      <c r="J13" s="12">
        <f>+'Sub.31 por Región jun-2013'!J13+'Sub.31 por Región dic-2013'!J13</f>
        <v>0</v>
      </c>
      <c r="K13" s="12">
        <f>+'Sub.31 por Región jun-2013'!K13+'Sub.31 por Región dic-2013'!K13</f>
        <v>0</v>
      </c>
      <c r="L13" s="12">
        <f>+'Sub.31 por Región jun-2013'!L13+'Sub.31 por Región dic-2013'!L13</f>
        <v>0</v>
      </c>
      <c r="M13" s="12">
        <f>+'Sub.31 por Región jun-2013'!M13+'Sub.31 por Región dic-2013'!M13</f>
        <v>0</v>
      </c>
      <c r="N13" s="12">
        <f>+'Sub.31 por Región jun-2013'!N13+'Sub.31 por Región dic-2013'!N13</f>
        <v>0</v>
      </c>
      <c r="O13" s="12">
        <f>+'Sub.31 por Región jun-2013'!O13+'Sub.31 por Región dic-2013'!O13</f>
        <v>0</v>
      </c>
      <c r="P13" s="12">
        <f>+'Sub.31 por Región jun-2013'!P13+'Sub.31 por Región dic-2013'!P13</f>
        <v>0</v>
      </c>
      <c r="Q13" s="12">
        <f>+'Sub.31 por Región jun-2013'!Q13+'Sub.31 por Región dic-2013'!Q13</f>
        <v>0</v>
      </c>
      <c r="R13" s="12">
        <f>+'Sub.31 por Región jun-2013'!R13+'Sub.31 por Región dic-2013'!R13</f>
        <v>0</v>
      </c>
      <c r="S13" s="12">
        <f t="shared" si="0"/>
        <v>0</v>
      </c>
      <c r="T13" s="31"/>
    </row>
    <row r="14" spans="1:20" s="13" customFormat="1" ht="18">
      <c r="A14" s="10" t="s">
        <v>51</v>
      </c>
      <c r="B14" s="11" t="s">
        <v>52</v>
      </c>
      <c r="C14" s="12">
        <f>+'Sub.31 por Región jun-2013'!C14+'Sub.31 por Región dic-2013'!C14</f>
        <v>0</v>
      </c>
      <c r="D14" s="12">
        <f>+'Sub.31 por Región jun-2013'!D14+'Sub.31 por Región dic-2013'!D14</f>
        <v>0</v>
      </c>
      <c r="E14" s="12">
        <f>+'Sub.31 por Región jun-2013'!E14+'Sub.31 por Región dic-2013'!E14</f>
        <v>0</v>
      </c>
      <c r="F14" s="12">
        <f>+'Sub.31 por Región jun-2013'!F14+'Sub.31 por Región dic-2013'!F14</f>
        <v>0</v>
      </c>
      <c r="G14" s="12">
        <f>+'Sub.31 por Región jun-2013'!G14+'Sub.31 por Región dic-2013'!G14</f>
        <v>0</v>
      </c>
      <c r="H14" s="12">
        <f>+'Sub.31 por Región jun-2013'!H14+'Sub.31 por Región dic-2013'!H14</f>
        <v>0</v>
      </c>
      <c r="I14" s="12">
        <f>+'Sub.31 por Región jun-2013'!I14+'Sub.31 por Región dic-2013'!I14</f>
        <v>0</v>
      </c>
      <c r="J14" s="12">
        <f>+'Sub.31 por Región jun-2013'!J14+'Sub.31 por Región dic-2013'!J14</f>
        <v>0</v>
      </c>
      <c r="K14" s="12">
        <f>+'Sub.31 por Región jun-2013'!K14+'Sub.31 por Región dic-2013'!K14</f>
        <v>0</v>
      </c>
      <c r="L14" s="12">
        <f>+'Sub.31 por Región jun-2013'!L14+'Sub.31 por Región dic-2013'!L14</f>
        <v>0</v>
      </c>
      <c r="M14" s="12">
        <f>+'Sub.31 por Región jun-2013'!M14+'Sub.31 por Región dic-2013'!M14</f>
        <v>0</v>
      </c>
      <c r="N14" s="12">
        <f>+'Sub.31 por Región jun-2013'!N14+'Sub.31 por Región dic-2013'!N14</f>
        <v>0</v>
      </c>
      <c r="O14" s="12">
        <f>+'Sub.31 por Región jun-2013'!O14+'Sub.31 por Región dic-2013'!O14</f>
        <v>226366</v>
      </c>
      <c r="P14" s="12">
        <f>+'Sub.31 por Región jun-2013'!P14+'Sub.31 por Región dic-2013'!P14</f>
        <v>0</v>
      </c>
      <c r="Q14" s="12">
        <f>+'Sub.31 por Región jun-2013'!Q14+'Sub.31 por Región dic-2013'!Q14</f>
        <v>0</v>
      </c>
      <c r="R14" s="12">
        <f>+'Sub.31 por Región jun-2013'!R14+'Sub.31 por Región dic-2013'!R14</f>
        <v>197404</v>
      </c>
      <c r="S14" s="12">
        <f t="shared" si="0"/>
        <v>423770</v>
      </c>
      <c r="T14" s="31"/>
    </row>
    <row r="15" spans="1:20" s="16" customFormat="1" ht="18">
      <c r="A15" s="14" t="s">
        <v>53</v>
      </c>
      <c r="B15" s="15" t="s">
        <v>54</v>
      </c>
      <c r="C15" s="12">
        <f>+'Sub.31 por Región jun-2013'!C15+'Sub.31 por Región dic-2013'!C15</f>
        <v>0</v>
      </c>
      <c r="D15" s="12">
        <f>+'Sub.31 por Región jun-2013'!D15+'Sub.31 por Región dic-2013'!D15</f>
        <v>301003</v>
      </c>
      <c r="E15" s="12">
        <f>+'Sub.31 por Región jun-2013'!E15+'Sub.31 por Región dic-2013'!E15</f>
        <v>90956</v>
      </c>
      <c r="F15" s="12">
        <f>+'Sub.31 por Región jun-2013'!F15+'Sub.31 por Región dic-2013'!F15</f>
        <v>278376</v>
      </c>
      <c r="G15" s="12">
        <f>+'Sub.31 por Región jun-2013'!G15+'Sub.31 por Región dic-2013'!G15</f>
        <v>1802208</v>
      </c>
      <c r="H15" s="12">
        <f>+'Sub.31 por Región jun-2013'!H15+'Sub.31 por Región dic-2013'!H15</f>
        <v>0</v>
      </c>
      <c r="I15" s="12">
        <f>+'Sub.31 por Región jun-2013'!I15+'Sub.31 por Región dic-2013'!I15</f>
        <v>0</v>
      </c>
      <c r="J15" s="12">
        <f>+'Sub.31 por Región jun-2013'!J15+'Sub.31 por Región dic-2013'!J15</f>
        <v>40626</v>
      </c>
      <c r="K15" s="12">
        <f>+'Sub.31 por Región jun-2013'!K15+'Sub.31 por Región dic-2013'!K15</f>
        <v>313787</v>
      </c>
      <c r="L15" s="12">
        <f>+'Sub.31 por Región jun-2013'!L15+'Sub.31 por Región dic-2013'!L15</f>
        <v>0</v>
      </c>
      <c r="M15" s="12">
        <f>+'Sub.31 por Región jun-2013'!M15+'Sub.31 por Región dic-2013'!M15</f>
        <v>0</v>
      </c>
      <c r="N15" s="12">
        <f>+'Sub.31 por Región jun-2013'!N15+'Sub.31 por Región dic-2013'!N15</f>
        <v>0</v>
      </c>
      <c r="O15" s="12">
        <f>+'Sub.31 por Región jun-2013'!O15+'Sub.31 por Región dic-2013'!O15</f>
        <v>3703230</v>
      </c>
      <c r="P15" s="12">
        <f>+'Sub.31 por Región jun-2013'!P15+'Sub.31 por Región dic-2013'!P15</f>
        <v>288287</v>
      </c>
      <c r="Q15" s="12">
        <f>+'Sub.31 por Región jun-2013'!Q15+'Sub.31 por Región dic-2013'!Q15</f>
        <v>0</v>
      </c>
      <c r="R15" s="12">
        <f>+'Sub.31 por Región jun-2013'!R15+'Sub.31 por Región dic-2013'!R15</f>
        <v>147772</v>
      </c>
      <c r="S15" s="12">
        <f t="shared" si="0"/>
        <v>6966245</v>
      </c>
      <c r="T15" s="32"/>
    </row>
    <row r="16" spans="1:20" s="13" customFormat="1" ht="18">
      <c r="A16" s="10" t="s">
        <v>55</v>
      </c>
      <c r="B16" s="11" t="s">
        <v>56</v>
      </c>
      <c r="C16" s="12">
        <f>+'Sub.31 por Región jun-2013'!C16+'Sub.31 por Región dic-2013'!C16</f>
        <v>139590</v>
      </c>
      <c r="D16" s="12">
        <f>+'Sub.31 por Región jun-2013'!D16+'Sub.31 por Región dic-2013'!D16</f>
        <v>425178</v>
      </c>
      <c r="E16" s="12">
        <f>+'Sub.31 por Región jun-2013'!E16+'Sub.31 por Región dic-2013'!E16</f>
        <v>562143</v>
      </c>
      <c r="F16" s="12">
        <f>+'Sub.31 por Región jun-2013'!F16+'Sub.31 por Región dic-2013'!F16</f>
        <v>208778</v>
      </c>
      <c r="G16" s="12">
        <f>+'Sub.31 por Región jun-2013'!G16+'Sub.31 por Región dic-2013'!G16</f>
        <v>2234747</v>
      </c>
      <c r="H16" s="12">
        <f>+'Sub.31 por Región jun-2013'!H16+'Sub.31 por Región dic-2013'!H16</f>
        <v>36862</v>
      </c>
      <c r="I16" s="12">
        <f>+'Sub.31 por Región jun-2013'!I16+'Sub.31 por Región dic-2013'!I16</f>
        <v>56397</v>
      </c>
      <c r="J16" s="12">
        <f>+'Sub.31 por Región jun-2013'!J16+'Sub.31 por Región dic-2013'!J16</f>
        <v>2184572</v>
      </c>
      <c r="K16" s="12">
        <f>+'Sub.31 por Región jun-2013'!K16+'Sub.31 por Región dic-2013'!K16</f>
        <v>375287</v>
      </c>
      <c r="L16" s="12">
        <f>+'Sub.31 por Región jun-2013'!L16+'Sub.31 por Región dic-2013'!L16</f>
        <v>423731</v>
      </c>
      <c r="M16" s="12">
        <f>+'Sub.31 por Región jun-2013'!M16+'Sub.31 por Región dic-2013'!M16</f>
        <v>117467</v>
      </c>
      <c r="N16" s="12">
        <f>+'Sub.31 por Región jun-2013'!N16+'Sub.31 por Región dic-2013'!N16</f>
        <v>147431</v>
      </c>
      <c r="O16" s="12">
        <f>+'Sub.31 por Región jun-2013'!O16+'Sub.31 por Región dic-2013'!O16</f>
        <v>2985759</v>
      </c>
      <c r="P16" s="12">
        <f>+'Sub.31 por Región jun-2013'!P16+'Sub.31 por Región dic-2013'!P16</f>
        <v>0</v>
      </c>
      <c r="Q16" s="12">
        <f>+'Sub.31 por Región jun-2013'!Q16+'Sub.31 por Región dic-2013'!Q16</f>
        <v>255379</v>
      </c>
      <c r="R16" s="12">
        <f>+'Sub.31 por Región jun-2013'!R16+'Sub.31 por Región dic-2013'!R16</f>
        <v>663104</v>
      </c>
      <c r="S16" s="12">
        <f t="shared" si="0"/>
        <v>10816425</v>
      </c>
      <c r="T16" s="31"/>
    </row>
    <row r="17" spans="1:20" s="13" customFormat="1" ht="18">
      <c r="A17" s="10" t="s">
        <v>57</v>
      </c>
      <c r="B17" s="11" t="s">
        <v>58</v>
      </c>
      <c r="C17" s="12">
        <f>+'Sub.31 por Región jun-2013'!C17+'Sub.31 por Región dic-2013'!C17</f>
        <v>38174</v>
      </c>
      <c r="D17" s="12">
        <f>+'Sub.31 por Región jun-2013'!D17+'Sub.31 por Región dic-2013'!D17</f>
        <v>0</v>
      </c>
      <c r="E17" s="12">
        <f>+'Sub.31 por Región jun-2013'!E17+'Sub.31 por Región dic-2013'!E17</f>
        <v>245790</v>
      </c>
      <c r="F17" s="12">
        <f>+'Sub.31 por Región jun-2013'!F17+'Sub.31 por Región dic-2013'!F17</f>
        <v>3506</v>
      </c>
      <c r="G17" s="12">
        <f>+'Sub.31 por Región jun-2013'!G17+'Sub.31 por Región dic-2013'!G17</f>
        <v>986410</v>
      </c>
      <c r="H17" s="12">
        <f>+'Sub.31 por Región jun-2013'!H17+'Sub.31 por Región dic-2013'!H17</f>
        <v>7330</v>
      </c>
      <c r="I17" s="12">
        <f>+'Sub.31 por Región jun-2013'!I17+'Sub.31 por Región dic-2013'!I17</f>
        <v>1185464</v>
      </c>
      <c r="J17" s="12">
        <f>+'Sub.31 por Región jun-2013'!J17+'Sub.31 por Región dic-2013'!J17</f>
        <v>83947</v>
      </c>
      <c r="K17" s="12">
        <f>+'Sub.31 por Región jun-2013'!K17+'Sub.31 por Región dic-2013'!K17</f>
        <v>28877</v>
      </c>
      <c r="L17" s="12">
        <f>+'Sub.31 por Región jun-2013'!L17+'Sub.31 por Región dic-2013'!L17</f>
        <v>97574</v>
      </c>
      <c r="M17" s="12">
        <f>+'Sub.31 por Región jun-2013'!M17+'Sub.31 por Región dic-2013'!M17</f>
        <v>0</v>
      </c>
      <c r="N17" s="12">
        <f>+'Sub.31 por Región jun-2013'!N17+'Sub.31 por Región dic-2013'!N17</f>
        <v>0</v>
      </c>
      <c r="O17" s="12">
        <f>+'Sub.31 por Región jun-2013'!O17+'Sub.31 por Región dic-2013'!O17</f>
        <v>275907</v>
      </c>
      <c r="P17" s="12">
        <f>+'Sub.31 por Región jun-2013'!P17+'Sub.31 por Región dic-2013'!P17</f>
        <v>0</v>
      </c>
      <c r="Q17" s="12">
        <f>+'Sub.31 por Región jun-2013'!Q17+'Sub.31 por Región dic-2013'!Q17</f>
        <v>17366</v>
      </c>
      <c r="R17" s="12">
        <f>+'Sub.31 por Región jun-2013'!R17+'Sub.31 por Región dic-2013'!R17</f>
        <v>1385912</v>
      </c>
      <c r="S17" s="12">
        <f t="shared" si="0"/>
        <v>4356257</v>
      </c>
      <c r="T17" s="31"/>
    </row>
    <row r="18" spans="1:20" s="13" customFormat="1" ht="18">
      <c r="A18" s="10" t="s">
        <v>59</v>
      </c>
      <c r="B18" s="11" t="s">
        <v>60</v>
      </c>
      <c r="C18" s="12">
        <f>+'Sub.31 por Región jun-2013'!C18+'Sub.31 por Región dic-2013'!C18</f>
        <v>123547</v>
      </c>
      <c r="D18" s="12">
        <f>+'Sub.31 por Región jun-2013'!D18+'Sub.31 por Región dic-2013'!D18</f>
        <v>124428</v>
      </c>
      <c r="E18" s="12">
        <f>+'Sub.31 por Región jun-2013'!E18+'Sub.31 por Región dic-2013'!E18</f>
        <v>6690</v>
      </c>
      <c r="F18" s="12">
        <f>+'Sub.31 por Región jun-2013'!F18+'Sub.31 por Región dic-2013'!F18</f>
        <v>0</v>
      </c>
      <c r="G18" s="12">
        <f>+'Sub.31 por Región jun-2013'!G18+'Sub.31 por Región dic-2013'!G18</f>
        <v>0</v>
      </c>
      <c r="H18" s="12">
        <f>+'Sub.31 por Región jun-2013'!H18+'Sub.31 por Región dic-2013'!H18</f>
        <v>0</v>
      </c>
      <c r="I18" s="12">
        <f>+'Sub.31 por Región jun-2013'!I18+'Sub.31 por Región dic-2013'!I18</f>
        <v>0</v>
      </c>
      <c r="J18" s="12">
        <f>+'Sub.31 por Región jun-2013'!J18+'Sub.31 por Región dic-2013'!J18</f>
        <v>0</v>
      </c>
      <c r="K18" s="12">
        <f>+'Sub.31 por Región jun-2013'!K18+'Sub.31 por Región dic-2013'!K18</f>
        <v>0</v>
      </c>
      <c r="L18" s="12">
        <f>+'Sub.31 por Región jun-2013'!L18+'Sub.31 por Región dic-2013'!L18</f>
        <v>0</v>
      </c>
      <c r="M18" s="12">
        <f>+'Sub.31 por Región jun-2013'!M18+'Sub.31 por Región dic-2013'!M18</f>
        <v>0</v>
      </c>
      <c r="N18" s="12">
        <f>+'Sub.31 por Región jun-2013'!N18+'Sub.31 por Región dic-2013'!N18</f>
        <v>0</v>
      </c>
      <c r="O18" s="12">
        <f>+'Sub.31 por Región jun-2013'!O18+'Sub.31 por Región dic-2013'!O18</f>
        <v>156640</v>
      </c>
      <c r="P18" s="12">
        <f>+'Sub.31 por Región jun-2013'!P18+'Sub.31 por Región dic-2013'!P18</f>
        <v>0</v>
      </c>
      <c r="Q18" s="12">
        <f>+'Sub.31 por Región jun-2013'!Q18+'Sub.31 por Región dic-2013'!Q18</f>
        <v>446546</v>
      </c>
      <c r="R18" s="12">
        <f>+'Sub.31 por Región jun-2013'!R18+'Sub.31 por Región dic-2013'!R18</f>
        <v>11500758</v>
      </c>
      <c r="S18" s="12">
        <f t="shared" si="0"/>
        <v>12358609</v>
      </c>
      <c r="T18" s="31"/>
    </row>
    <row r="19" spans="1:20" s="13" customFormat="1" ht="18">
      <c r="A19" s="10" t="s">
        <v>61</v>
      </c>
      <c r="B19" s="11" t="s">
        <v>62</v>
      </c>
      <c r="C19" s="12">
        <f>+'Sub.31 por Región jun-2013'!C19+'Sub.31 por Región dic-2013'!C19</f>
        <v>45755796</v>
      </c>
      <c r="D19" s="12">
        <f>+'Sub.31 por Región jun-2013'!D19+'Sub.31 por Región dic-2013'!D19</f>
        <v>72581079</v>
      </c>
      <c r="E19" s="12">
        <f>+'Sub.31 por Región jun-2013'!E19+'Sub.31 por Región dic-2013'!E19</f>
        <v>52264059</v>
      </c>
      <c r="F19" s="12">
        <f>+'Sub.31 por Región jun-2013'!F19+'Sub.31 por Región dic-2013'!F19</f>
        <v>64990697</v>
      </c>
      <c r="G19" s="12">
        <f>+'Sub.31 por Región jun-2013'!G19+'Sub.31 por Región dic-2013'!G19</f>
        <v>101965861</v>
      </c>
      <c r="H19" s="12">
        <f>+'Sub.31 por Región jun-2013'!H19+'Sub.31 por Región dic-2013'!H19</f>
        <v>59401739</v>
      </c>
      <c r="I19" s="12">
        <f>+'Sub.31 por Región jun-2013'!I19+'Sub.31 por Región dic-2013'!I19</f>
        <v>84569673</v>
      </c>
      <c r="J19" s="12">
        <f>+'Sub.31 por Región jun-2013'!J19+'Sub.31 por Región dic-2013'!J19</f>
        <v>171151476</v>
      </c>
      <c r="K19" s="12">
        <f>+'Sub.31 por Región jun-2013'!K19+'Sub.31 por Región dic-2013'!K19</f>
        <v>72396923</v>
      </c>
      <c r="L19" s="12">
        <f>+'Sub.31 por Región jun-2013'!L19+'Sub.31 por Región dic-2013'!L19</f>
        <v>124908015</v>
      </c>
      <c r="M19" s="12">
        <f>+'Sub.31 por Región jun-2013'!M19+'Sub.31 por Región dic-2013'!M19</f>
        <v>41069998</v>
      </c>
      <c r="N19" s="12">
        <f>+'Sub.31 por Región jun-2013'!N19+'Sub.31 por Región dic-2013'!N19</f>
        <v>40948614</v>
      </c>
      <c r="O19" s="12">
        <f>+'Sub.31 por Región jun-2013'!O19+'Sub.31 por Región dic-2013'!O19</f>
        <v>177765447</v>
      </c>
      <c r="P19" s="12">
        <f>+'Sub.31 por Región jun-2013'!P19+'Sub.31 por Región dic-2013'!P19</f>
        <v>66497313</v>
      </c>
      <c r="Q19" s="12">
        <f>+'Sub.31 por Región jun-2013'!Q19+'Sub.31 por Región dic-2013'!Q19</f>
        <v>38940936</v>
      </c>
      <c r="R19" s="12">
        <f>+'Sub.31 por Región jun-2013'!R19+'Sub.31 por Región dic-2013'!R19</f>
        <v>106011006</v>
      </c>
      <c r="S19" s="12">
        <f t="shared" si="0"/>
        <v>1321218632</v>
      </c>
      <c r="T19" s="31"/>
    </row>
    <row r="20" spans="1:20" s="13" customFormat="1" ht="18">
      <c r="A20" s="10" t="s">
        <v>63</v>
      </c>
      <c r="B20" s="11" t="s">
        <v>64</v>
      </c>
      <c r="C20" s="12">
        <f>+'Sub.31 por Región jun-2013'!C20+'Sub.31 por Región dic-2013'!C20</f>
        <v>50000</v>
      </c>
      <c r="D20" s="12">
        <f>+'Sub.31 por Región jun-2013'!D20+'Sub.31 por Región dic-2013'!D20</f>
        <v>372547</v>
      </c>
      <c r="E20" s="12">
        <f>+'Sub.31 por Región jun-2013'!E20+'Sub.31 por Región dic-2013'!E20</f>
        <v>20942</v>
      </c>
      <c r="F20" s="12">
        <f>+'Sub.31 por Región jun-2013'!F20+'Sub.31 por Región dic-2013'!F20</f>
        <v>198379</v>
      </c>
      <c r="G20" s="12">
        <f>+'Sub.31 por Región jun-2013'!G20+'Sub.31 por Región dic-2013'!G20</f>
        <v>155386</v>
      </c>
      <c r="H20" s="12">
        <f>+'Sub.31 por Región jun-2013'!H20+'Sub.31 por Región dic-2013'!H20</f>
        <v>277700</v>
      </c>
      <c r="I20" s="12">
        <f>+'Sub.31 por Región jun-2013'!I20+'Sub.31 por Región dic-2013'!I20</f>
        <v>261713</v>
      </c>
      <c r="J20" s="12">
        <f>+'Sub.31 por Región jun-2013'!J20+'Sub.31 por Región dic-2013'!J20</f>
        <v>263506</v>
      </c>
      <c r="K20" s="12">
        <f>+'Sub.31 por Región jun-2013'!K20+'Sub.31 por Región dic-2013'!K20</f>
        <v>99870</v>
      </c>
      <c r="L20" s="12">
        <f>+'Sub.31 por Región jun-2013'!L20+'Sub.31 por Región dic-2013'!L20</f>
        <v>80000</v>
      </c>
      <c r="M20" s="12">
        <f>+'Sub.31 por Región jun-2013'!M20+'Sub.31 por Región dic-2013'!M20</f>
        <v>0</v>
      </c>
      <c r="N20" s="12">
        <f>+'Sub.31 por Región jun-2013'!N20+'Sub.31 por Región dic-2013'!N20</f>
        <v>0</v>
      </c>
      <c r="O20" s="12">
        <f>+'Sub.31 por Región jun-2013'!O20+'Sub.31 por Región dic-2013'!O20</f>
        <v>226150</v>
      </c>
      <c r="P20" s="12">
        <f>+'Sub.31 por Región jun-2013'!P20+'Sub.31 por Región dic-2013'!P20</f>
        <v>100000</v>
      </c>
      <c r="Q20" s="12">
        <f>+'Sub.31 por Región jun-2013'!Q20+'Sub.31 por Región dic-2013'!Q20</f>
        <v>78645</v>
      </c>
      <c r="R20" s="12">
        <f>+'Sub.31 por Región jun-2013'!R20+'Sub.31 por Región dic-2013'!R20</f>
        <v>276002</v>
      </c>
      <c r="S20" s="12">
        <f t="shared" si="0"/>
        <v>2460840</v>
      </c>
      <c r="T20" s="31"/>
    </row>
    <row r="21" spans="1:20" s="13" customFormat="1" ht="18">
      <c r="A21" s="10" t="s">
        <v>65</v>
      </c>
      <c r="B21" s="11" t="s">
        <v>66</v>
      </c>
      <c r="C21" s="12">
        <f>+'Sub.31 por Región jun-2013'!C21+'Sub.31 por Región dic-2013'!C21</f>
        <v>0</v>
      </c>
      <c r="D21" s="12">
        <f>+'Sub.31 por Región jun-2013'!D21+'Sub.31 por Región dic-2013'!D21</f>
        <v>0</v>
      </c>
      <c r="E21" s="12">
        <f>+'Sub.31 por Región jun-2013'!E21+'Sub.31 por Región dic-2013'!E21</f>
        <v>0</v>
      </c>
      <c r="F21" s="12">
        <f>+'Sub.31 por Región jun-2013'!F21+'Sub.31 por Región dic-2013'!F21</f>
        <v>0</v>
      </c>
      <c r="G21" s="12">
        <f>+'Sub.31 por Región jun-2013'!G21+'Sub.31 por Región dic-2013'!G21</f>
        <v>0</v>
      </c>
      <c r="H21" s="12">
        <f>+'Sub.31 por Región jun-2013'!H21+'Sub.31 por Región dic-2013'!H21</f>
        <v>0</v>
      </c>
      <c r="I21" s="12">
        <f>+'Sub.31 por Región jun-2013'!I21+'Sub.31 por Región dic-2013'!I21</f>
        <v>0</v>
      </c>
      <c r="J21" s="12">
        <f>+'Sub.31 por Región jun-2013'!J21+'Sub.31 por Región dic-2013'!J21</f>
        <v>0</v>
      </c>
      <c r="K21" s="12">
        <f>+'Sub.31 por Región jun-2013'!K21+'Sub.31 por Región dic-2013'!K21</f>
        <v>0</v>
      </c>
      <c r="L21" s="12">
        <f>+'Sub.31 por Región jun-2013'!L21+'Sub.31 por Región dic-2013'!L21</f>
        <v>0</v>
      </c>
      <c r="M21" s="12">
        <f>+'Sub.31 por Región jun-2013'!M21+'Sub.31 por Región dic-2013'!M21</f>
        <v>0</v>
      </c>
      <c r="N21" s="12">
        <f>+'Sub.31 por Región jun-2013'!N21+'Sub.31 por Región dic-2013'!N21</f>
        <v>0</v>
      </c>
      <c r="O21" s="12">
        <f>+'Sub.31 por Región jun-2013'!O21+'Sub.31 por Región dic-2013'!O21</f>
        <v>178530</v>
      </c>
      <c r="P21" s="12">
        <f>+'Sub.31 por Región jun-2013'!P21+'Sub.31 por Región dic-2013'!P21</f>
        <v>0</v>
      </c>
      <c r="Q21" s="12">
        <f>+'Sub.31 por Región jun-2013'!Q21+'Sub.31 por Región dic-2013'!Q21</f>
        <v>0</v>
      </c>
      <c r="R21" s="12">
        <f>+'Sub.31 por Región jun-2013'!R21+'Sub.31 por Región dic-2013'!R21</f>
        <v>0</v>
      </c>
      <c r="S21" s="12">
        <f t="shared" si="0"/>
        <v>178530</v>
      </c>
      <c r="T21" s="31"/>
    </row>
    <row r="22" spans="1:20" s="13" customFormat="1" ht="18">
      <c r="A22" s="10" t="s">
        <v>67</v>
      </c>
      <c r="B22" s="11" t="s">
        <v>68</v>
      </c>
      <c r="C22" s="12">
        <f>+'Sub.31 por Región jun-2013'!C22+'Sub.31 por Región dic-2013'!C22</f>
        <v>0</v>
      </c>
      <c r="D22" s="12">
        <f>+'Sub.31 por Región jun-2013'!D22+'Sub.31 por Región dic-2013'!D22</f>
        <v>0</v>
      </c>
      <c r="E22" s="12">
        <f>+'Sub.31 por Región jun-2013'!E22+'Sub.31 por Región dic-2013'!E22</f>
        <v>0</v>
      </c>
      <c r="F22" s="12">
        <f>+'Sub.31 por Región jun-2013'!F22+'Sub.31 por Región dic-2013'!F22</f>
        <v>0</v>
      </c>
      <c r="G22" s="12">
        <f>+'Sub.31 por Región jun-2013'!G22+'Sub.31 por Región dic-2013'!G22</f>
        <v>0</v>
      </c>
      <c r="H22" s="12">
        <f>+'Sub.31 por Región jun-2013'!H22+'Sub.31 por Región dic-2013'!H22</f>
        <v>0</v>
      </c>
      <c r="I22" s="12">
        <f>+'Sub.31 por Región jun-2013'!I22+'Sub.31 por Región dic-2013'!I22</f>
        <v>0</v>
      </c>
      <c r="J22" s="12">
        <f>+'Sub.31 por Región jun-2013'!J22+'Sub.31 por Región dic-2013'!J22</f>
        <v>124840</v>
      </c>
      <c r="K22" s="12">
        <f>+'Sub.31 por Región jun-2013'!K22+'Sub.31 por Región dic-2013'!K22</f>
        <v>0</v>
      </c>
      <c r="L22" s="12">
        <f>+'Sub.31 por Región jun-2013'!L22+'Sub.31 por Región dic-2013'!L22</f>
        <v>0</v>
      </c>
      <c r="M22" s="12">
        <f>+'Sub.31 por Región jun-2013'!M22+'Sub.31 por Región dic-2013'!M22</f>
        <v>0</v>
      </c>
      <c r="N22" s="12">
        <f>+'Sub.31 por Región jun-2013'!N22+'Sub.31 por Región dic-2013'!N22</f>
        <v>0</v>
      </c>
      <c r="O22" s="12">
        <f>+'Sub.31 por Región jun-2013'!O22+'Sub.31 por Región dic-2013'!O22</f>
        <v>0</v>
      </c>
      <c r="P22" s="12">
        <f>+'Sub.31 por Región jun-2013'!P22+'Sub.31 por Región dic-2013'!P22</f>
        <v>0</v>
      </c>
      <c r="Q22" s="12">
        <f>+'Sub.31 por Región jun-2013'!Q22+'Sub.31 por Región dic-2013'!Q22</f>
        <v>0</v>
      </c>
      <c r="R22" s="12">
        <f>+'Sub.31 por Región jun-2013'!R22+'Sub.31 por Región dic-2013'!R22</f>
        <v>0</v>
      </c>
      <c r="S22" s="12">
        <f t="shared" si="0"/>
        <v>124840</v>
      </c>
      <c r="T22" s="31"/>
    </row>
    <row r="23" spans="1:20" s="13" customFormat="1" ht="18">
      <c r="A23" s="10" t="s">
        <v>69</v>
      </c>
      <c r="B23" s="11" t="s">
        <v>70</v>
      </c>
      <c r="C23" s="12">
        <f>+'Sub.31 por Región jun-2013'!C23+'Sub.31 por Región dic-2013'!C23</f>
        <v>4786345</v>
      </c>
      <c r="D23" s="12">
        <f>+'Sub.31 por Región jun-2013'!D23+'Sub.31 por Región dic-2013'!D23</f>
        <v>6584539</v>
      </c>
      <c r="E23" s="12">
        <f>+'Sub.31 por Región jun-2013'!E23+'Sub.31 por Región dic-2013'!E23</f>
        <v>1230066</v>
      </c>
      <c r="F23" s="12">
        <f>+'Sub.31 por Región jun-2013'!F23+'Sub.31 por Región dic-2013'!F23</f>
        <v>4926161</v>
      </c>
      <c r="G23" s="12">
        <f>+'Sub.31 por Región jun-2013'!G23+'Sub.31 por Región dic-2013'!G23</f>
        <v>29201317</v>
      </c>
      <c r="H23" s="12">
        <f>+'Sub.31 por Región jun-2013'!H23+'Sub.31 por Región dic-2013'!H23</f>
        <v>27098828</v>
      </c>
      <c r="I23" s="12">
        <f>+'Sub.31 por Región jun-2013'!I23+'Sub.31 por Región dic-2013'!I23</f>
        <v>24063296</v>
      </c>
      <c r="J23" s="12">
        <f>+'Sub.31 por Región jun-2013'!J23+'Sub.31 por Región dic-2013'!J23</f>
        <v>43384582</v>
      </c>
      <c r="K23" s="12">
        <f>+'Sub.31 por Región jun-2013'!K23+'Sub.31 por Región dic-2013'!K23</f>
        <v>11532135</v>
      </c>
      <c r="L23" s="12">
        <f>+'Sub.31 por Región jun-2013'!L23+'Sub.31 por Región dic-2013'!L23</f>
        <v>34137713</v>
      </c>
      <c r="M23" s="12">
        <f>+'Sub.31 por Región jun-2013'!M23+'Sub.31 por Región dic-2013'!M23</f>
        <v>9056456</v>
      </c>
      <c r="N23" s="12">
        <f>+'Sub.31 por Región jun-2013'!N23+'Sub.31 por Región dic-2013'!N23</f>
        <v>85870</v>
      </c>
      <c r="O23" s="12">
        <f>+'Sub.31 por Región jun-2013'!O23+'Sub.31 por Región dic-2013'!O23</f>
        <v>35293764</v>
      </c>
      <c r="P23" s="12">
        <f>+'Sub.31 por Región jun-2013'!P23+'Sub.31 por Región dic-2013'!P23</f>
        <v>133543</v>
      </c>
      <c r="Q23" s="12">
        <f>+'Sub.31 por Región jun-2013'!Q23+'Sub.31 por Región dic-2013'!Q23</f>
        <v>1924608</v>
      </c>
      <c r="R23" s="12">
        <f>+'Sub.31 por Región jun-2013'!R23+'Sub.31 por Región dic-2013'!R23</f>
        <v>0</v>
      </c>
      <c r="S23" s="12">
        <f t="shared" si="0"/>
        <v>233439223</v>
      </c>
      <c r="T23" s="31"/>
    </row>
    <row r="24" spans="1:20" s="13" customFormat="1" ht="18">
      <c r="A24" s="10" t="s">
        <v>71</v>
      </c>
      <c r="B24" s="11" t="s">
        <v>72</v>
      </c>
      <c r="C24" s="12">
        <f>+'Sub.31 por Región jun-2013'!C24+'Sub.31 por Región dic-2013'!C24</f>
        <v>0</v>
      </c>
      <c r="D24" s="12">
        <f>+'Sub.31 por Región jun-2013'!D24+'Sub.31 por Región dic-2013'!D24</f>
        <v>0</v>
      </c>
      <c r="E24" s="12">
        <f>+'Sub.31 por Región jun-2013'!E24+'Sub.31 por Región dic-2013'!E24</f>
        <v>0</v>
      </c>
      <c r="F24" s="12">
        <f>+'Sub.31 por Región jun-2013'!F24+'Sub.31 por Región dic-2013'!F24</f>
        <v>0</v>
      </c>
      <c r="G24" s="12">
        <f>+'Sub.31 por Región jun-2013'!G24+'Sub.31 por Región dic-2013'!G24</f>
        <v>0</v>
      </c>
      <c r="H24" s="12">
        <f>+'Sub.31 por Región jun-2013'!H24+'Sub.31 por Región dic-2013'!H24</f>
        <v>0</v>
      </c>
      <c r="I24" s="12">
        <f>+'Sub.31 por Región jun-2013'!I24+'Sub.31 por Región dic-2013'!I24</f>
        <v>0</v>
      </c>
      <c r="J24" s="12">
        <f>+'Sub.31 por Región jun-2013'!J24+'Sub.31 por Región dic-2013'!J24</f>
        <v>0</v>
      </c>
      <c r="K24" s="12">
        <f>+'Sub.31 por Región jun-2013'!K24+'Sub.31 por Región dic-2013'!K24</f>
        <v>0</v>
      </c>
      <c r="L24" s="12">
        <f>+'Sub.31 por Región jun-2013'!L24+'Sub.31 por Región dic-2013'!L24</f>
        <v>0</v>
      </c>
      <c r="M24" s="12">
        <f>+'Sub.31 por Región jun-2013'!M24+'Sub.31 por Región dic-2013'!M24</f>
        <v>0</v>
      </c>
      <c r="N24" s="12">
        <f>+'Sub.31 por Región jun-2013'!N24+'Sub.31 por Región dic-2013'!N24</f>
        <v>0</v>
      </c>
      <c r="O24" s="12">
        <f>+'Sub.31 por Región jun-2013'!O24+'Sub.31 por Región dic-2013'!O24</f>
        <v>0</v>
      </c>
      <c r="P24" s="12">
        <f>+'Sub.31 por Región jun-2013'!P24+'Sub.31 por Región dic-2013'!P24</f>
        <v>0</v>
      </c>
      <c r="Q24" s="12">
        <f>+'Sub.31 por Región jun-2013'!Q24+'Sub.31 por Región dic-2013'!Q24</f>
        <v>0</v>
      </c>
      <c r="R24" s="12">
        <f>+'Sub.31 por Región jun-2013'!R24+'Sub.31 por Región dic-2013'!R24</f>
        <v>0</v>
      </c>
      <c r="S24" s="12">
        <f t="shared" si="0"/>
        <v>0</v>
      </c>
      <c r="T24" s="31"/>
    </row>
    <row r="25" spans="1:20" s="13" customFormat="1" ht="18">
      <c r="A25" s="10" t="s">
        <v>73</v>
      </c>
      <c r="B25" s="11" t="s">
        <v>74</v>
      </c>
      <c r="C25" s="12">
        <f>+'Sub.31 por Región jun-2013'!C25+'Sub.31 por Región dic-2013'!C25</f>
        <v>3042267</v>
      </c>
      <c r="D25" s="12">
        <f>+'Sub.31 por Región jun-2013'!D25+'Sub.31 por Región dic-2013'!D25</f>
        <v>7799629</v>
      </c>
      <c r="E25" s="12">
        <f>+'Sub.31 por Región jun-2013'!E25+'Sub.31 por Región dic-2013'!E25</f>
        <v>4649332.645</v>
      </c>
      <c r="F25" s="12">
        <f>+'Sub.31 por Región jun-2013'!F25+'Sub.31 por Región dic-2013'!F25</f>
        <v>8770439</v>
      </c>
      <c r="G25" s="12">
        <f>+'Sub.31 por Región jun-2013'!G25+'Sub.31 por Región dic-2013'!G25</f>
        <v>32750752</v>
      </c>
      <c r="H25" s="12">
        <f>+'Sub.31 por Región jun-2013'!H25+'Sub.31 por Región dic-2013'!H25</f>
        <v>18226430.661</v>
      </c>
      <c r="I25" s="12">
        <f>+'Sub.31 por Región jun-2013'!I25+'Sub.31 por Región dic-2013'!I25</f>
        <v>19794244</v>
      </c>
      <c r="J25" s="12">
        <f>+'Sub.31 por Región jun-2013'!J25+'Sub.31 por Región dic-2013'!J25</f>
        <v>48990480</v>
      </c>
      <c r="K25" s="12">
        <f>+'Sub.31 por Región jun-2013'!K25+'Sub.31 por Región dic-2013'!K25</f>
        <v>23898576</v>
      </c>
      <c r="L25" s="12">
        <f>+'Sub.31 por Región jun-2013'!L25+'Sub.31 por Región dic-2013'!L25</f>
        <v>6394247.8</v>
      </c>
      <c r="M25" s="12">
        <f>+'Sub.31 por Región jun-2013'!M25+'Sub.31 por Región dic-2013'!M25</f>
        <v>7378574</v>
      </c>
      <c r="N25" s="12">
        <f>+'Sub.31 por Región jun-2013'!N25+'Sub.31 por Región dic-2013'!N25</f>
        <v>16450472.635</v>
      </c>
      <c r="O25" s="12">
        <f>+'Sub.31 por Región jun-2013'!O25+'Sub.31 por Región dic-2013'!O25</f>
        <v>91183055</v>
      </c>
      <c r="P25" s="12">
        <f>+'Sub.31 por Región jun-2013'!P25+'Sub.31 por Región dic-2013'!P25</f>
        <v>6432398</v>
      </c>
      <c r="Q25" s="12">
        <f>+'Sub.31 por Región jun-2013'!Q25+'Sub.31 por Región dic-2013'!Q25</f>
        <v>4811737</v>
      </c>
      <c r="R25" s="12">
        <f>+'Sub.31 por Región jun-2013'!R25+'Sub.31 por Región dic-2013'!R25</f>
        <v>601861</v>
      </c>
      <c r="S25" s="12">
        <f t="shared" si="0"/>
        <v>301174495.741</v>
      </c>
      <c r="T25" s="31"/>
    </row>
    <row r="26" spans="1:20" s="13" customFormat="1" ht="18">
      <c r="A26" s="10" t="s">
        <v>75</v>
      </c>
      <c r="B26" s="11" t="s">
        <v>76</v>
      </c>
      <c r="C26" s="12">
        <f>+'Sub.31 por Región jun-2013'!C26+'Sub.31 por Región dic-2013'!C26</f>
        <v>63700</v>
      </c>
      <c r="D26" s="12">
        <f>+'Sub.31 por Región jun-2013'!D26+'Sub.31 por Región dic-2013'!D26</f>
        <v>363663.543</v>
      </c>
      <c r="E26" s="12">
        <f>+'Sub.31 por Región jun-2013'!E26+'Sub.31 por Región dic-2013'!E26</f>
        <v>125245</v>
      </c>
      <c r="F26" s="12">
        <f>+'Sub.31 por Región jun-2013'!F26+'Sub.31 por Región dic-2013'!F26</f>
        <v>581316.029</v>
      </c>
      <c r="G26" s="12">
        <f>+'Sub.31 por Región jun-2013'!G26+'Sub.31 por Región dic-2013'!G26</f>
        <v>801976.055</v>
      </c>
      <c r="H26" s="12">
        <f>+'Sub.31 por Región jun-2013'!H26+'Sub.31 por Región dic-2013'!H26</f>
        <v>572675.084</v>
      </c>
      <c r="I26" s="12">
        <f>+'Sub.31 por Región jun-2013'!I26+'Sub.31 por Región dic-2013'!I26</f>
        <v>148647</v>
      </c>
      <c r="J26" s="12">
        <f>+'Sub.31 por Región jun-2013'!J26+'Sub.31 por Región dic-2013'!J26</f>
        <v>552365.743</v>
      </c>
      <c r="K26" s="12">
        <f>+'Sub.31 por Región jun-2013'!K26+'Sub.31 por Región dic-2013'!K26</f>
        <v>308325.357</v>
      </c>
      <c r="L26" s="12">
        <f>+'Sub.31 por Región jun-2013'!L26+'Sub.31 por Región dic-2013'!L26</f>
        <v>445228.837</v>
      </c>
      <c r="M26" s="12">
        <f>+'Sub.31 por Región jun-2013'!M26+'Sub.31 por Región dic-2013'!M26</f>
        <v>12290</v>
      </c>
      <c r="N26" s="12">
        <f>+'Sub.31 por Región jun-2013'!N26+'Sub.31 por Región dic-2013'!N26</f>
        <v>0</v>
      </c>
      <c r="O26" s="12">
        <f>+'Sub.31 por Región jun-2013'!O26+'Sub.31 por Región dic-2013'!O26</f>
        <v>26475393.984</v>
      </c>
      <c r="P26" s="12">
        <f>+'Sub.31 por Región jun-2013'!P26+'Sub.31 por Región dic-2013'!P26</f>
        <v>237000</v>
      </c>
      <c r="Q26" s="12">
        <f>+'Sub.31 por Región jun-2013'!Q26+'Sub.31 por Región dic-2013'!Q26</f>
        <v>37125</v>
      </c>
      <c r="R26" s="12">
        <f>+'Sub.31 por Región jun-2013'!R26+'Sub.31 por Región dic-2013'!R26</f>
        <v>54009.486000000004</v>
      </c>
      <c r="S26" s="12">
        <f t="shared" si="0"/>
        <v>30778961.118</v>
      </c>
      <c r="T26" s="31"/>
    </row>
    <row r="27" spans="1:20" s="13" customFormat="1" ht="18">
      <c r="A27" s="10" t="s">
        <v>77</v>
      </c>
      <c r="B27" s="11" t="s">
        <v>78</v>
      </c>
      <c r="C27" s="12">
        <f>+'Sub.31 por Región jun-2013'!C27+'Sub.31 por Región dic-2013'!C27</f>
        <v>0</v>
      </c>
      <c r="D27" s="12">
        <f>+'Sub.31 por Región jun-2013'!D27+'Sub.31 por Región dic-2013'!D27</f>
        <v>0</v>
      </c>
      <c r="E27" s="12">
        <f>+'Sub.31 por Región jun-2013'!E27+'Sub.31 por Región dic-2013'!E27</f>
        <v>11569.284</v>
      </c>
      <c r="F27" s="12">
        <f>+'Sub.31 por Región jun-2013'!F27+'Sub.31 por Región dic-2013'!F27</f>
        <v>26710</v>
      </c>
      <c r="G27" s="12">
        <f>+'Sub.31 por Región jun-2013'!G27+'Sub.31 por Región dic-2013'!G27</f>
        <v>11164672.564</v>
      </c>
      <c r="H27" s="12">
        <f>+'Sub.31 por Región jun-2013'!H27+'Sub.31 por Región dic-2013'!H27</f>
        <v>18610.058</v>
      </c>
      <c r="I27" s="12">
        <f>+'Sub.31 por Región jun-2013'!I27+'Sub.31 por Región dic-2013'!I27</f>
        <v>0</v>
      </c>
      <c r="J27" s="12">
        <f>+'Sub.31 por Región jun-2013'!J27+'Sub.31 por Región dic-2013'!J27</f>
        <v>68109.716</v>
      </c>
      <c r="K27" s="12">
        <f>+'Sub.31 por Región jun-2013'!K27+'Sub.31 por Región dic-2013'!K27</f>
        <v>2743204.383</v>
      </c>
      <c r="L27" s="12">
        <f>+'Sub.31 por Región jun-2013'!L27+'Sub.31 por Región dic-2013'!L27</f>
        <v>0</v>
      </c>
      <c r="M27" s="12">
        <f>+'Sub.31 por Región jun-2013'!M27+'Sub.31 por Región dic-2013'!M27</f>
        <v>0</v>
      </c>
      <c r="N27" s="12">
        <f>+'Sub.31 por Región jun-2013'!N27+'Sub.31 por Región dic-2013'!N27</f>
        <v>0</v>
      </c>
      <c r="O27" s="12">
        <f>+'Sub.31 por Región jun-2013'!O27+'Sub.31 por Región dic-2013'!O27</f>
        <v>13223090.875</v>
      </c>
      <c r="P27" s="12">
        <f>+'Sub.31 por Región jun-2013'!P27+'Sub.31 por Región dic-2013'!P27</f>
        <v>0</v>
      </c>
      <c r="Q27" s="12">
        <f>+'Sub.31 por Región jun-2013'!Q27+'Sub.31 por Región dic-2013'!Q27</f>
        <v>0</v>
      </c>
      <c r="R27" s="12">
        <f>+'Sub.31 por Región jun-2013'!R27+'Sub.31 por Región dic-2013'!R27</f>
        <v>0</v>
      </c>
      <c r="S27" s="12">
        <f t="shared" si="0"/>
        <v>27255966.88</v>
      </c>
      <c r="T27" s="31"/>
    </row>
    <row r="28" spans="1:20" s="13" customFormat="1" ht="18">
      <c r="A28" s="10" t="s">
        <v>79</v>
      </c>
      <c r="B28" s="11" t="s">
        <v>80</v>
      </c>
      <c r="C28" s="12">
        <f>+'Sub.31 por Región jun-2013'!C28+'Sub.31 por Región dic-2013'!C28</f>
        <v>0</v>
      </c>
      <c r="D28" s="12">
        <f>+'Sub.31 por Región jun-2013'!D28+'Sub.31 por Región dic-2013'!D28</f>
        <v>0</v>
      </c>
      <c r="E28" s="12">
        <f>+'Sub.31 por Región jun-2013'!E28+'Sub.31 por Región dic-2013'!E28</f>
        <v>0</v>
      </c>
      <c r="F28" s="12">
        <f>+'Sub.31 por Región jun-2013'!F28+'Sub.31 por Región dic-2013'!F28</f>
        <v>0</v>
      </c>
      <c r="G28" s="12">
        <f>+'Sub.31 por Región jun-2013'!G28+'Sub.31 por Región dic-2013'!G28</f>
        <v>0</v>
      </c>
      <c r="H28" s="12">
        <f>+'Sub.31 por Región jun-2013'!H28+'Sub.31 por Región dic-2013'!H28</f>
        <v>0</v>
      </c>
      <c r="I28" s="12">
        <f>+'Sub.31 por Región jun-2013'!I28+'Sub.31 por Región dic-2013'!I28</f>
        <v>0</v>
      </c>
      <c r="J28" s="12">
        <f>+'Sub.31 por Región jun-2013'!J28+'Sub.31 por Región dic-2013'!J28</f>
        <v>0</v>
      </c>
      <c r="K28" s="12">
        <f>+'Sub.31 por Región jun-2013'!K28+'Sub.31 por Región dic-2013'!K28</f>
        <v>0</v>
      </c>
      <c r="L28" s="12">
        <f>+'Sub.31 por Región jun-2013'!L28+'Sub.31 por Región dic-2013'!L28</f>
        <v>0</v>
      </c>
      <c r="M28" s="12">
        <f>+'Sub.31 por Región jun-2013'!M28+'Sub.31 por Región dic-2013'!M28</f>
        <v>0</v>
      </c>
      <c r="N28" s="12">
        <f>+'Sub.31 por Región jun-2013'!N28+'Sub.31 por Región dic-2013'!N28</f>
        <v>0</v>
      </c>
      <c r="O28" s="12">
        <f>+'Sub.31 por Región jun-2013'!O28+'Sub.31 por Región dic-2013'!O28</f>
        <v>0</v>
      </c>
      <c r="P28" s="12">
        <f>+'Sub.31 por Región jun-2013'!P28+'Sub.31 por Región dic-2013'!P28</f>
        <v>0</v>
      </c>
      <c r="Q28" s="12">
        <f>+'Sub.31 por Región jun-2013'!Q28+'Sub.31 por Región dic-2013'!Q28</f>
        <v>0</v>
      </c>
      <c r="R28" s="12">
        <f>+'Sub.31 por Región jun-2013'!R28+'Sub.31 por Región dic-2013'!R28</f>
        <v>0</v>
      </c>
      <c r="S28" s="12">
        <f t="shared" si="0"/>
        <v>0</v>
      </c>
      <c r="T28" s="31"/>
    </row>
    <row r="29" spans="1:20" s="13" customFormat="1" ht="31.5">
      <c r="A29" s="10" t="s">
        <v>81</v>
      </c>
      <c r="B29" s="11" t="s">
        <v>82</v>
      </c>
      <c r="C29" s="12">
        <f>+'Sub.31 por Región jun-2013'!C29+'Sub.31 por Región dic-2013'!C29</f>
        <v>0</v>
      </c>
      <c r="D29" s="12">
        <f>+'Sub.31 por Región jun-2013'!D29+'Sub.31 por Región dic-2013'!D29</f>
        <v>0</v>
      </c>
      <c r="E29" s="12">
        <f>+'Sub.31 por Región jun-2013'!E29+'Sub.31 por Región dic-2013'!E29</f>
        <v>0</v>
      </c>
      <c r="F29" s="12">
        <f>+'Sub.31 por Región jun-2013'!F29+'Sub.31 por Región dic-2013'!F29</f>
        <v>0</v>
      </c>
      <c r="G29" s="12">
        <f>+'Sub.31 por Región jun-2013'!G29+'Sub.31 por Región dic-2013'!G29</f>
        <v>0</v>
      </c>
      <c r="H29" s="12">
        <f>+'Sub.31 por Región jun-2013'!H29+'Sub.31 por Región dic-2013'!H29</f>
        <v>0</v>
      </c>
      <c r="I29" s="12">
        <f>+'Sub.31 por Región jun-2013'!I29+'Sub.31 por Región dic-2013'!I29</f>
        <v>0</v>
      </c>
      <c r="J29" s="12">
        <f>+'Sub.31 por Región jun-2013'!J29+'Sub.31 por Región dic-2013'!J29</f>
        <v>0</v>
      </c>
      <c r="K29" s="12">
        <f>+'Sub.31 por Región jun-2013'!K29+'Sub.31 por Región dic-2013'!K29</f>
        <v>0</v>
      </c>
      <c r="L29" s="12">
        <f>+'Sub.31 por Región jun-2013'!L29+'Sub.31 por Región dic-2013'!L29</f>
        <v>0</v>
      </c>
      <c r="M29" s="12">
        <f>+'Sub.31 por Región jun-2013'!M29+'Sub.31 por Región dic-2013'!M29</f>
        <v>0</v>
      </c>
      <c r="N29" s="12">
        <f>+'Sub.31 por Región jun-2013'!N29+'Sub.31 por Región dic-2013'!N29</f>
        <v>0</v>
      </c>
      <c r="O29" s="12">
        <f>+'Sub.31 por Región jun-2013'!O29+'Sub.31 por Región dic-2013'!O29</f>
        <v>0</v>
      </c>
      <c r="P29" s="12">
        <f>+'Sub.31 por Región jun-2013'!P29+'Sub.31 por Región dic-2013'!P29</f>
        <v>0</v>
      </c>
      <c r="Q29" s="12">
        <f>+'Sub.31 por Región jun-2013'!Q29+'Sub.31 por Región dic-2013'!Q29</f>
        <v>0</v>
      </c>
      <c r="R29" s="12">
        <f>+'Sub.31 por Región jun-2013'!R29+'Sub.31 por Región dic-2013'!R29</f>
        <v>0</v>
      </c>
      <c r="S29" s="12">
        <f t="shared" si="0"/>
        <v>0</v>
      </c>
      <c r="T29" s="31"/>
    </row>
    <row r="30" spans="1:20" s="13" customFormat="1" ht="18">
      <c r="A30" s="10" t="s">
        <v>83</v>
      </c>
      <c r="B30" s="11" t="s">
        <v>84</v>
      </c>
      <c r="C30" s="12">
        <f>+'Sub.31 por Región jun-2013'!C30+'Sub.31 por Región dic-2013'!C30</f>
        <v>16273</v>
      </c>
      <c r="D30" s="12">
        <f>+'Sub.31 por Región jun-2013'!D30+'Sub.31 por Región dic-2013'!D30</f>
        <v>5071.5</v>
      </c>
      <c r="E30" s="12">
        <f>+'Sub.31 por Región jun-2013'!E30+'Sub.31 por Región dic-2013'!E30</f>
        <v>11652</v>
      </c>
      <c r="F30" s="12">
        <f>+'Sub.31 por Región jun-2013'!F30+'Sub.31 por Región dic-2013'!F30</f>
        <v>8653</v>
      </c>
      <c r="G30" s="12">
        <f>+'Sub.31 por Región jun-2013'!G30+'Sub.31 por Región dic-2013'!G30</f>
        <v>67121.5</v>
      </c>
      <c r="H30" s="12">
        <f>+'Sub.31 por Región jun-2013'!H30+'Sub.31 por Región dic-2013'!H30</f>
        <v>22124</v>
      </c>
      <c r="I30" s="12">
        <f>+'Sub.31 por Región jun-2013'!I30+'Sub.31 por Región dic-2013'!I30</f>
        <v>134731.182</v>
      </c>
      <c r="J30" s="12">
        <f>+'Sub.31 por Región jun-2013'!J30+'Sub.31 por Región dic-2013'!J30</f>
        <v>20866.16</v>
      </c>
      <c r="K30" s="12">
        <f>+'Sub.31 por Región jun-2013'!K30+'Sub.31 por Región dic-2013'!K30</f>
        <v>394684.524</v>
      </c>
      <c r="L30" s="12">
        <f>+'Sub.31 por Región jun-2013'!L30+'Sub.31 por Región dic-2013'!L30</f>
        <v>195625.563</v>
      </c>
      <c r="M30" s="12">
        <f>+'Sub.31 por Región jun-2013'!M30+'Sub.31 por Región dic-2013'!M30</f>
        <v>0</v>
      </c>
      <c r="N30" s="12">
        <f>+'Sub.31 por Región jun-2013'!N30+'Sub.31 por Región dic-2013'!N30</f>
        <v>8997</v>
      </c>
      <c r="O30" s="12">
        <f>+'Sub.31 por Región jun-2013'!O30+'Sub.31 por Región dic-2013'!O30</f>
        <v>224688.855</v>
      </c>
      <c r="P30" s="12">
        <f>+'Sub.31 por Región jun-2013'!P30+'Sub.31 por Región dic-2013'!P30</f>
        <v>7502</v>
      </c>
      <c r="Q30" s="12">
        <f>+'Sub.31 por Región jun-2013'!Q30+'Sub.31 por Región dic-2013'!Q30</f>
        <v>0</v>
      </c>
      <c r="R30" s="12">
        <f>+'Sub.31 por Región jun-2013'!R30+'Sub.31 por Región dic-2013'!R30</f>
        <v>0</v>
      </c>
      <c r="S30" s="12">
        <f t="shared" si="0"/>
        <v>1117990.284</v>
      </c>
      <c r="T30" s="31"/>
    </row>
    <row r="31" spans="1:20" s="13" customFormat="1" ht="18">
      <c r="A31" s="10" t="s">
        <v>85</v>
      </c>
      <c r="B31" s="11" t="s">
        <v>86</v>
      </c>
      <c r="C31" s="12">
        <f>+'Sub.31 por Región jun-2013'!C31+'Sub.31 por Región dic-2013'!C31</f>
        <v>0</v>
      </c>
      <c r="D31" s="12">
        <f>+'Sub.31 por Región jun-2013'!D31+'Sub.31 por Región dic-2013'!D31</f>
        <v>0</v>
      </c>
      <c r="E31" s="12">
        <f>+'Sub.31 por Región jun-2013'!E31+'Sub.31 por Región dic-2013'!E31</f>
        <v>0</v>
      </c>
      <c r="F31" s="12">
        <f>+'Sub.31 por Región jun-2013'!F31+'Sub.31 por Región dic-2013'!F31</f>
        <v>0</v>
      </c>
      <c r="G31" s="12">
        <f>+'Sub.31 por Región jun-2013'!G31+'Sub.31 por Región dic-2013'!G31</f>
        <v>0</v>
      </c>
      <c r="H31" s="12">
        <f>+'Sub.31 por Región jun-2013'!H31+'Sub.31 por Región dic-2013'!H31</f>
        <v>0</v>
      </c>
      <c r="I31" s="12">
        <f>+'Sub.31 por Región jun-2013'!I31+'Sub.31 por Región dic-2013'!I31</f>
        <v>0</v>
      </c>
      <c r="J31" s="12">
        <f>+'Sub.31 por Región jun-2013'!J31+'Sub.31 por Región dic-2013'!J31</f>
        <v>0</v>
      </c>
      <c r="K31" s="12">
        <f>+'Sub.31 por Región jun-2013'!K31+'Sub.31 por Región dic-2013'!K31</f>
        <v>0</v>
      </c>
      <c r="L31" s="12">
        <f>+'Sub.31 por Región jun-2013'!L31+'Sub.31 por Región dic-2013'!L31</f>
        <v>0</v>
      </c>
      <c r="M31" s="12">
        <f>+'Sub.31 por Región jun-2013'!M31+'Sub.31 por Región dic-2013'!M31</f>
        <v>0</v>
      </c>
      <c r="N31" s="12">
        <f>+'Sub.31 por Región jun-2013'!N31+'Sub.31 por Región dic-2013'!N31</f>
        <v>0</v>
      </c>
      <c r="O31" s="12">
        <f>+'Sub.31 por Región jun-2013'!O31+'Sub.31 por Región dic-2013'!O31</f>
        <v>0</v>
      </c>
      <c r="P31" s="12">
        <f>+'Sub.31 por Región jun-2013'!P31+'Sub.31 por Región dic-2013'!P31</f>
        <v>0</v>
      </c>
      <c r="Q31" s="12">
        <f>+'Sub.31 por Región jun-2013'!Q31+'Sub.31 por Región dic-2013'!Q31</f>
        <v>0</v>
      </c>
      <c r="R31" s="12">
        <f>+'Sub.31 por Región jun-2013'!R31+'Sub.31 por Región dic-2013'!R31</f>
        <v>0</v>
      </c>
      <c r="S31" s="12">
        <v>0</v>
      </c>
      <c r="T31" s="31"/>
    </row>
    <row r="32" spans="1:20" s="13" customFormat="1" ht="18">
      <c r="A32" s="17" t="s">
        <v>87</v>
      </c>
      <c r="B32" s="18" t="s">
        <v>88</v>
      </c>
      <c r="C32" s="12">
        <f>+'Sub.31 por Región jun-2013'!C32+'Sub.31 por Región dic-2013'!C32</f>
        <v>0</v>
      </c>
      <c r="D32" s="12">
        <f>+'Sub.31 por Región jun-2013'!D32+'Sub.31 por Región dic-2013'!D32</f>
        <v>0</v>
      </c>
      <c r="E32" s="12">
        <f>+'Sub.31 por Región jun-2013'!E32+'Sub.31 por Región dic-2013'!E32</f>
        <v>0</v>
      </c>
      <c r="F32" s="12">
        <f>+'Sub.31 por Región jun-2013'!F32+'Sub.31 por Región dic-2013'!F32</f>
        <v>0</v>
      </c>
      <c r="G32" s="12">
        <f>+'Sub.31 por Región jun-2013'!G32+'Sub.31 por Región dic-2013'!G32</f>
        <v>0</v>
      </c>
      <c r="H32" s="12">
        <f>+'Sub.31 por Región jun-2013'!H32+'Sub.31 por Región dic-2013'!H32</f>
        <v>0</v>
      </c>
      <c r="I32" s="12">
        <f>+'Sub.31 por Región jun-2013'!I32+'Sub.31 por Región dic-2013'!I32</f>
        <v>0</v>
      </c>
      <c r="J32" s="12">
        <f>+'Sub.31 por Región jun-2013'!J32+'Sub.31 por Región dic-2013'!J32</f>
        <v>0</v>
      </c>
      <c r="K32" s="12">
        <f>+'Sub.31 por Región jun-2013'!K32+'Sub.31 por Región dic-2013'!K32</f>
        <v>0</v>
      </c>
      <c r="L32" s="12">
        <f>+'Sub.31 por Región jun-2013'!L32+'Sub.31 por Región dic-2013'!L32</f>
        <v>0</v>
      </c>
      <c r="M32" s="12">
        <f>+'Sub.31 por Región jun-2013'!M32+'Sub.31 por Región dic-2013'!M32</f>
        <v>0</v>
      </c>
      <c r="N32" s="12">
        <f>+'Sub.31 por Región jun-2013'!N32+'Sub.31 por Región dic-2013'!N32</f>
        <v>0</v>
      </c>
      <c r="O32" s="12">
        <f>+'Sub.31 por Región jun-2013'!O32+'Sub.31 por Región dic-2013'!O32</f>
        <v>0</v>
      </c>
      <c r="P32" s="12">
        <f>+'Sub.31 por Región jun-2013'!P32+'Sub.31 por Región dic-2013'!P32</f>
        <v>0</v>
      </c>
      <c r="Q32" s="12">
        <f>+'Sub.31 por Región jun-2013'!Q32+'Sub.31 por Región dic-2013'!Q32</f>
        <v>0</v>
      </c>
      <c r="R32" s="12">
        <f>+'Sub.31 por Región jun-2013'!R32+'Sub.31 por Región dic-2013'!R32</f>
        <v>0</v>
      </c>
      <c r="S32" s="12">
        <f t="shared" si="0"/>
        <v>0</v>
      </c>
      <c r="T32" s="31"/>
    </row>
    <row r="33" spans="1:20" s="22" customFormat="1" ht="29.25" customHeight="1">
      <c r="A33" s="19"/>
      <c r="B33" s="20" t="s">
        <v>23</v>
      </c>
      <c r="C33" s="21">
        <f>SUM(C8:C32)</f>
        <v>70712313</v>
      </c>
      <c r="D33" s="21">
        <f aca="true" t="shared" si="1" ref="D33:R33">SUM(D8:D32)</f>
        <v>134025891.043</v>
      </c>
      <c r="E33" s="21">
        <f t="shared" si="1"/>
        <v>84174350.92899999</v>
      </c>
      <c r="F33" s="21">
        <f t="shared" si="1"/>
        <v>112327819.029</v>
      </c>
      <c r="G33" s="21">
        <f t="shared" si="1"/>
        <v>224280571.11900002</v>
      </c>
      <c r="H33" s="21">
        <f t="shared" si="1"/>
        <v>124623962.963</v>
      </c>
      <c r="I33" s="21">
        <f t="shared" si="1"/>
        <v>174749204.59600002</v>
      </c>
      <c r="J33" s="21">
        <f t="shared" si="1"/>
        <v>289043969.76500005</v>
      </c>
      <c r="K33" s="21">
        <f t="shared" si="1"/>
        <v>169058825.869</v>
      </c>
      <c r="L33" s="21">
        <f t="shared" si="1"/>
        <v>201472252.22700003</v>
      </c>
      <c r="M33" s="21">
        <f t="shared" si="1"/>
        <v>73134498.737</v>
      </c>
      <c r="N33" s="21">
        <f t="shared" si="1"/>
        <v>82692609.635</v>
      </c>
      <c r="O33" s="21">
        <f t="shared" si="1"/>
        <v>409212417.2990001</v>
      </c>
      <c r="P33" s="21">
        <f t="shared" si="1"/>
        <v>106435781</v>
      </c>
      <c r="Q33" s="21">
        <f t="shared" si="1"/>
        <v>62020736</v>
      </c>
      <c r="R33" s="21">
        <f t="shared" si="1"/>
        <v>122604064.486</v>
      </c>
      <c r="S33" s="21">
        <f t="shared" si="0"/>
        <v>2440569267.697</v>
      </c>
      <c r="T33" s="33"/>
    </row>
    <row r="34" spans="1:20" s="26" customFormat="1" ht="29.25" customHeight="1">
      <c r="A34" s="23"/>
      <c r="B34" s="24" t="s">
        <v>89</v>
      </c>
      <c r="C34" s="25">
        <f>+C33/$S$33</f>
        <v>0.028973696397777894</v>
      </c>
      <c r="D34" s="25">
        <f aca="true" t="shared" si="2" ref="D34:S34">+D33/$S$33</f>
        <v>0.054915831653272906</v>
      </c>
      <c r="E34" s="25">
        <f t="shared" si="2"/>
        <v>0.0344896381525076</v>
      </c>
      <c r="F34" s="25">
        <f t="shared" si="2"/>
        <v>0.04602525341761603</v>
      </c>
      <c r="G34" s="25">
        <f t="shared" si="2"/>
        <v>0.09189682673118243</v>
      </c>
      <c r="H34" s="25">
        <f t="shared" si="2"/>
        <v>0.05106348121829756</v>
      </c>
      <c r="I34" s="25">
        <f t="shared" si="2"/>
        <v>0.07160182130823069</v>
      </c>
      <c r="J34" s="25">
        <f t="shared" si="2"/>
        <v>0.11843301216267108</v>
      </c>
      <c r="K34" s="25">
        <f t="shared" si="2"/>
        <v>0.0692702428513858</v>
      </c>
      <c r="L34" s="25">
        <f t="shared" si="2"/>
        <v>0.08255133541737815</v>
      </c>
      <c r="M34" s="25">
        <f t="shared" si="2"/>
        <v>0.029966163921260912</v>
      </c>
      <c r="N34" s="25">
        <f t="shared" si="2"/>
        <v>0.03388250877756542</v>
      </c>
      <c r="O34" s="25">
        <f t="shared" si="2"/>
        <v>0.16767088839283228</v>
      </c>
      <c r="P34" s="25">
        <f t="shared" si="2"/>
        <v>0.04361104698349178</v>
      </c>
      <c r="Q34" s="25">
        <f t="shared" si="2"/>
        <v>0.02541240554853203</v>
      </c>
      <c r="R34" s="25">
        <f t="shared" si="2"/>
        <v>0.0502358470659975</v>
      </c>
      <c r="S34" s="25">
        <f t="shared" si="2"/>
        <v>1</v>
      </c>
      <c r="T34" s="34"/>
    </row>
    <row r="36" ht="18">
      <c r="A36" s="27" t="s">
        <v>90</v>
      </c>
    </row>
    <row r="37" spans="2:19" ht="18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</sheetData>
  <sheetProtection/>
  <mergeCells count="10">
    <mergeCell ref="B37:S37"/>
    <mergeCell ref="A1:S1"/>
    <mergeCell ref="A2:S2"/>
    <mergeCell ref="A3:S3"/>
    <mergeCell ref="A4:S4"/>
    <mergeCell ref="R5:S5"/>
    <mergeCell ref="A6:A7"/>
    <mergeCell ref="B6:B7"/>
    <mergeCell ref="R6:R7"/>
    <mergeCell ref="S6:S7"/>
  </mergeCells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vlh</dc:creator>
  <cp:keywords/>
  <dc:description/>
  <cp:lastModifiedBy>opm</cp:lastModifiedBy>
  <cp:lastPrinted>2014-03-03T18:20:55Z</cp:lastPrinted>
  <dcterms:created xsi:type="dcterms:W3CDTF">2014-02-25T14:06:26Z</dcterms:created>
  <dcterms:modified xsi:type="dcterms:W3CDTF">2014-03-03T18:21:26Z</dcterms:modified>
  <cp:category/>
  <cp:version/>
  <cp:contentType/>
  <cp:contentStatus/>
</cp:coreProperties>
</file>