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2/IFP 2T22/Compilado de Cuadros/"/>
    </mc:Choice>
  </mc:AlternateContent>
  <xr:revisionPtr revIDLastSave="2820" documentId="8_{E75AD500-D14F-40E4-B793-57477F015400}" xr6:coauthVersionLast="47" xr6:coauthVersionMax="47" xr10:uidLastSave="{8731EFE5-0C6A-4C94-A750-E84BB2128C49}"/>
  <bookViews>
    <workbookView xWindow="-110" yWindow="-110" windowWidth="19420" windowHeight="10420" firstSheet="1" activeTab="7" xr2:uid="{CECDD532-3DB6-427F-A235-616BB0D0ABE0}"/>
  </bookViews>
  <sheets>
    <sheet name="C I.1.1" sheetId="18" r:id="rId1"/>
    <sheet name="C I.1.2" sheetId="19" r:id="rId2"/>
    <sheet name="C I.2.1" sheetId="20" r:id="rId3"/>
    <sheet name="C I.2.2" sheetId="22" r:id="rId4"/>
    <sheet name="C I.2.3" sheetId="21" r:id="rId5"/>
    <sheet name="C I.3.1" sheetId="23" r:id="rId6"/>
    <sheet name="C I.3.2" sheetId="24" r:id="rId7"/>
    <sheet name="C I.4.1" sheetId="25" r:id="rId8"/>
    <sheet name="C I.4.2" sheetId="26" r:id="rId9"/>
    <sheet name="C I.5.1" sheetId="35" r:id="rId10"/>
    <sheet name="C I.6.1" sheetId="36" r:id="rId11"/>
    <sheet name="C II.3.1" sheetId="75" r:id="rId12"/>
    <sheet name="C II.3.2" sheetId="1" r:id="rId13"/>
    <sheet name="C II.4.1" sheetId="2" r:id="rId14"/>
    <sheet name="C II.4.2" sheetId="3" r:id="rId15"/>
    <sheet name="C II.5.1" sheetId="4" r:id="rId16"/>
    <sheet name="C II.5.2" sheetId="5" r:id="rId17"/>
    <sheet name="C II.6.1" sheetId="6" r:id="rId18"/>
    <sheet name="C II.6.2" sheetId="46" r:id="rId19"/>
    <sheet name="C II.7.1" sheetId="41" r:id="rId20"/>
    <sheet name="C II.7.2" sheetId="48" r:id="rId21"/>
    <sheet name="C II.8.1" sheetId="10" r:id="rId22"/>
    <sheet name="C II.8.2" sheetId="76" r:id="rId23"/>
    <sheet name="C II.9.1" sheetId="12" r:id="rId24"/>
    <sheet name="C II.10.1" sheetId="72" r:id="rId25"/>
    <sheet name="C II.10.2" sheetId="78" r:id="rId26"/>
    <sheet name="C II.10.3" sheetId="77" r:id="rId27"/>
    <sheet name="C II.10.4" sheetId="73" r:id="rId28"/>
    <sheet name="C III.1.1" sheetId="50" r:id="rId29"/>
    <sheet name="C III.1.2" sheetId="51" r:id="rId30"/>
    <sheet name="C III.1.3" sheetId="52" r:id="rId31"/>
    <sheet name="C III.1.4" sheetId="53" r:id="rId32"/>
    <sheet name="C III.1.5" sheetId="54" r:id="rId33"/>
    <sheet name="C III.1.6" sheetId="55" r:id="rId34"/>
    <sheet name="C III.1.7" sheetId="56" r:id="rId35"/>
    <sheet name="C III.1.8" sheetId="57" r:id="rId36"/>
    <sheet name="C III.1.9" sheetId="58" r:id="rId37"/>
    <sheet name="C III.2.1" sheetId="60" r:id="rId38"/>
    <sheet name="C III.2.2" sheetId="61" r:id="rId39"/>
    <sheet name="C III.2.3" sheetId="62" r:id="rId40"/>
    <sheet name="C III.2.4" sheetId="63" r:id="rId41"/>
    <sheet name="C III.2.5" sheetId="64" r:id="rId42"/>
    <sheet name="C III.2.6" sheetId="65" r:id="rId43"/>
    <sheet name="C III.2.7" sheetId="66" r:id="rId44"/>
    <sheet name="C A.I.1" sheetId="37" r:id="rId45"/>
    <sheet name="C A.I.2" sheetId="38" r:id="rId46"/>
    <sheet name="C A.I.3" sheetId="39" r:id="rId47"/>
    <sheet name="C A.I.4" sheetId="40" r:id="rId48"/>
    <sheet name="C A.II.1" sheetId="30" r:id="rId49"/>
    <sheet name="C A.II.2" sheetId="31" r:id="rId50"/>
    <sheet name="C A.III.1" sheetId="32" r:id="rId51"/>
    <sheet name="C R.1.1" sheetId="79" r:id="rId52"/>
    <sheet name="C R.2.1" sheetId="83" r:id="rId53"/>
    <sheet name="C R.4.1" sheetId="81" r:id="rId54"/>
    <sheet name="C R.4.2" sheetId="82" r:id="rId55"/>
  </sheets>
  <externalReferences>
    <externalReference r:id="rId56"/>
    <externalReference r:id="rId57"/>
    <externalReference r:id="rId58"/>
    <externalReference r:id="rId59"/>
    <externalReference r:id="rId60"/>
  </externalReferences>
  <definedNames>
    <definedName name="_0012TC">#REF!</definedName>
    <definedName name="_0106TC">#REF!</definedName>
    <definedName name="_0112TC">#REF!</definedName>
    <definedName name="_ftn1" localSheetId="37">'C III.2.1'!#REF!</definedName>
    <definedName name="_ftn2" localSheetId="37">'C III.2.1'!#REF!</definedName>
    <definedName name="_ftn3" localSheetId="37">'C III.2.1'!#REF!</definedName>
    <definedName name="_ftnref1" localSheetId="37">'C III.2.1'!#REF!</definedName>
    <definedName name="_ftnref2" localSheetId="37">'C III.2.1'!#REF!</definedName>
    <definedName name="_ftnref3" localSheetId="37">'C III.2.1'!#REF!</definedName>
    <definedName name="_Hlk106812080" localSheetId="43">'C III.2.7'!$A$13</definedName>
    <definedName name="_Hlk74927279" localSheetId="37">'C III.2.1'!#REF!</definedName>
    <definedName name="a">[1]Hoja1!$B$5:$E$63</definedName>
    <definedName name="aaaa">[2]Hoja1!$B$5:$E$63</definedName>
    <definedName name="aaaaa">[2]Hoja1!$B$5:$E$63</definedName>
    <definedName name="Amortizaciones">#REF!</definedName>
    <definedName name="CalcAmort">#REF!</definedName>
    <definedName name="Cancel_Prepag">[3]Base!$GM$6:$HA$307,[3]Base!$HD$6:$HQ$307</definedName>
    <definedName name="Cancelaciones">#REF!</definedName>
    <definedName name="Capitulo">[4]Proyeccion!$W$21:$W$156</definedName>
    <definedName name="Comisiones">#REF!</definedName>
    <definedName name="Desembolsos">#REF!</definedName>
    <definedName name="Detalle_Prestamos">#REF!</definedName>
    <definedName name="Dext">#REF!</definedName>
    <definedName name="Dext0901">#REF!</definedName>
    <definedName name="Dint">#REF!</definedName>
    <definedName name="Dint0901">#REF!</definedName>
    <definedName name="Intereses">#REF!</definedName>
    <definedName name="lalala">#REF!</definedName>
    <definedName name="Monedas">[4]Tasas!$B$54:$B$71</definedName>
    <definedName name="Paridades">[4]Tasas!$B$54:$C$71</definedName>
    <definedName name="ParidFechas">#REF!</definedName>
    <definedName name="ParidVigDic2000">#REF!</definedName>
    <definedName name="Partidas">#REF!</definedName>
    <definedName name="PartidasCodigos">#REF!</definedName>
    <definedName name="Prepagos">#REF!</definedName>
    <definedName name="Proyección">#REF!</definedName>
    <definedName name="Resumen_Desemb">#REF!</definedName>
    <definedName name="Resumen_Ppto">[3]Base!$HR$1:$IL$307,[3]Base!$IO$1:$IU$307</definedName>
    <definedName name="Resumen_SD">#REF!</definedName>
    <definedName name="Saldos">#REF!</definedName>
    <definedName name="Servicio_Deuda">[3]Base!A1:R124,[3]Base!T1:AG124,[3]Base!$FX$6:$GK$307</definedName>
    <definedName name="Tasas_Interes">[4]Tasas!$B$8:$D$49</definedName>
    <definedName name="TasasProy">[5]Tasas!$A$4:$K$65</definedName>
    <definedName name="TasasVig">#REF!</definedName>
    <definedName name="TasasVigTipos">#REF!</definedName>
    <definedName name="Tipos_Tasas">[4]Tasas!$B$8:$B$49</definedName>
    <definedName name="Tota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20" l="1"/>
  <c r="B36" i="20"/>
  <c r="D38" i="20" s="1"/>
  <c r="B10" i="48" l="1"/>
  <c r="C10" i="48" l="1"/>
  <c r="D10" i="48"/>
  <c r="E10" i="48"/>
  <c r="H30" i="20" l="1"/>
  <c r="F30" i="20"/>
  <c r="C30" i="20"/>
  <c r="I30" i="20" s="1"/>
</calcChain>
</file>

<file path=xl/sharedStrings.xml><?xml version="1.0" encoding="utf-8"?>
<sst xmlns="http://schemas.openxmlformats.org/spreadsheetml/2006/main" count="1281" uniqueCount="806">
  <si>
    <t xml:space="preserve">PIB </t>
  </si>
  <si>
    <t xml:space="preserve">(var. anual, %) </t>
  </si>
  <si>
    <t>Demanda interna</t>
  </si>
  <si>
    <t xml:space="preserve">IPC </t>
  </si>
  <si>
    <t xml:space="preserve">(var. anual, % promedio) </t>
  </si>
  <si>
    <t xml:space="preserve">Tipo de cambio </t>
  </si>
  <si>
    <t xml:space="preserve">($/US$, promedio, valor nominal) </t>
  </si>
  <si>
    <t xml:space="preserve">Precio del cobre </t>
  </si>
  <si>
    <t>Fuente: Ministerio de Hacienda.</t>
  </si>
  <si>
    <t>Cuadro II.4.1</t>
  </si>
  <si>
    <t>TOTAL INGRESOS</t>
  </si>
  <si>
    <t>TRANSACCIONES QUE AFECTAN EL PATRIMONIO NETO</t>
  </si>
  <si>
    <t>Ingresos tributarios netos</t>
  </si>
  <si>
    <t>Tributación minería privada</t>
  </si>
  <si>
    <t>Tributación resto contribuyentes</t>
  </si>
  <si>
    <t>Cobre bruto</t>
  </si>
  <si>
    <t>Imposiciones previsionales</t>
  </si>
  <si>
    <t>Donaciones</t>
  </si>
  <si>
    <t>Rentas de la propiedad</t>
  </si>
  <si>
    <t>Ingresos de operación</t>
  </si>
  <si>
    <t>Otros ingresos</t>
  </si>
  <si>
    <t>TRANSACCIONES EN ACTIVOS NO FINANCIEROS</t>
  </si>
  <si>
    <t>Venta de activos físicos</t>
  </si>
  <si>
    <t>Fuente: Dipres.</t>
  </si>
  <si>
    <t>Cuadro II.5.1</t>
  </si>
  <si>
    <t xml:space="preserve">Fuente: Dipres. </t>
  </si>
  <si>
    <t>Cuadro II.5.2</t>
  </si>
  <si>
    <t>Cuadro II.6.1</t>
  </si>
  <si>
    <t>PIB</t>
  </si>
  <si>
    <t>Brecha PIB (%)</t>
  </si>
  <si>
    <t>Cobre</t>
  </si>
  <si>
    <t>Precio de referencia (USc$/lb)</t>
  </si>
  <si>
    <t>Cuadro II.6.2</t>
  </si>
  <si>
    <t xml:space="preserve">   Tributación minería privada </t>
  </si>
  <si>
    <t>Imposiciones previsionales de salud</t>
  </si>
  <si>
    <t>Cuadro II.7.1</t>
  </si>
  <si>
    <t>Cuadro II.8.1</t>
  </si>
  <si>
    <t>Balance Efectivo</t>
  </si>
  <si>
    <t>Deuda Bruta saldo ejercicio anterior</t>
  </si>
  <si>
    <t>Transacciones en Activos Financieros</t>
  </si>
  <si>
    <t>Deuda Bruta saldo final</t>
  </si>
  <si>
    <t>MMUS$</t>
  </si>
  <si>
    <t>Total Activos del Tesoro Público</t>
  </si>
  <si>
    <t>Total Deuda Bruta</t>
  </si>
  <si>
    <t>Posición Financiera Neta</t>
  </si>
  <si>
    <t>TOTAL</t>
  </si>
  <si>
    <t>Cuadro I.1.2</t>
  </si>
  <si>
    <t>Cuadro I.1.1</t>
  </si>
  <si>
    <r>
      <t>Cuadro I.2.1</t>
    </r>
    <r>
      <rPr>
        <sz val="10"/>
        <rFont val="Calibri"/>
        <family val="2"/>
        <scheme val="minor"/>
      </rPr>
      <t> </t>
    </r>
  </si>
  <si>
    <r>
      <t>moneda nacional + moneda extranjera</t>
    </r>
    <r>
      <rPr>
        <sz val="10"/>
        <rFont val="Calibri"/>
        <family val="2"/>
        <scheme val="minor"/>
      </rPr>
      <t> </t>
    </r>
  </si>
  <si>
    <r>
      <t> </t>
    </r>
    <r>
      <rPr>
        <sz val="10"/>
        <rFont val="Calibri"/>
        <family val="2"/>
        <scheme val="minor"/>
      </rPr>
      <t> </t>
    </r>
  </si>
  <si>
    <t>(1)</t>
  </si>
  <si>
    <t>(2)</t>
  </si>
  <si>
    <t>(3) = (2) - (1)</t>
  </si>
  <si>
    <t>Var. real anual (%)</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</si>
  <si>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</si>
  <si>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</si>
  <si>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</si>
  <si>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</si>
  <si>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</si>
  <si>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</si>
  <si>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</si>
  <si>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</si>
  <si>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</si>
  <si>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</si>
  <si>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Venta de activos físicos </t>
  </si>
  <si>
    <t>Fuente: Dipres. </t>
  </si>
  <si>
    <t>Cuadro I.3.2</t>
  </si>
  <si>
    <t>Total Ingresos</t>
  </si>
  <si>
    <t>Ingresos Tributarios Netos</t>
  </si>
  <si>
    <t xml:space="preserve">       Tributación Minería Privada</t>
  </si>
  <si>
    <t xml:space="preserve">       Tributación Resto de Contribuyentes    </t>
  </si>
  <si>
    <t>Imposiciones Previsionales Salud</t>
  </si>
  <si>
    <t>Total Ingresos Efectivos</t>
  </si>
  <si>
    <t>Total Ingresos Cíclicamente Ajustados</t>
  </si>
  <si>
    <t>(3)</t>
  </si>
  <si>
    <t>Total Gastos</t>
  </si>
  <si>
    <t>(1) - (3)</t>
  </si>
  <si>
    <t>(2) - (3)</t>
  </si>
  <si>
    <t>Balance Cíclicamente Ajustado</t>
  </si>
  <si>
    <t>(miles de dólares)</t>
  </si>
  <si>
    <t>Gobierno Central Total</t>
  </si>
  <si>
    <t>Declaración anual de Renta</t>
  </si>
  <si>
    <t>Declaración y pago mensual</t>
  </si>
  <si>
    <t>Pagos Provisionales Mensuales</t>
  </si>
  <si>
    <t>Impuesto Adicional Retenido</t>
  </si>
  <si>
    <t>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</si>
  <si>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</si>
  <si>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</si>
  <si>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</si>
  <si>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</si>
  <si>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</si>
  <si>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</si>
  <si>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</si>
  <si>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</si>
  <si>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</si>
  <si>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</si>
  <si>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</si>
  <si>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t>
  </si>
  <si>
    <t xml:space="preserve">    Prestaciones previsionales</t>
  </si>
  <si>
    <t xml:space="preserve">    Otros</t>
  </si>
  <si>
    <t>ADQUISICION NETA DE ACTIVOS NO FINANCIEROS</t>
  </si>
  <si>
    <t xml:space="preserve">    Venta de activos físicos</t>
  </si>
  <si>
    <t xml:space="preserve">    Inversión</t>
  </si>
  <si>
    <t xml:space="preserve">    Transferencias de capital</t>
  </si>
  <si>
    <t>TOTAL GASTOS</t>
  </si>
  <si>
    <t>Cuadro A.II.1</t>
  </si>
  <si>
    <t>Cuadro A.II.2</t>
  </si>
  <si>
    <t>Ministerio</t>
  </si>
  <si>
    <t>% del PIB</t>
  </si>
  <si>
    <t>Cuadro I.2.3</t>
  </si>
  <si>
    <t>  </t>
  </si>
  <si>
    <t>1. Impuestos a la Renta</t>
  </si>
  <si>
    <t xml:space="preserve">   Minería privada</t>
  </si>
  <si>
    <t xml:space="preserve">   Resto de contribuyentes </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</si>
  <si>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</si>
  <si>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</si>
  <si>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</si>
  <si>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</si>
  <si>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</si>
  <si>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</si>
  <si>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</si>
  <si>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</si>
  <si>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</si>
  <si>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r>
      <t>Cuadro I.3.1</t>
    </r>
    <r>
      <rPr>
        <sz val="10"/>
        <rFont val="Calibri"/>
        <family val="2"/>
        <scheme val="minor"/>
      </rPr>
      <t> </t>
    </r>
  </si>
  <si>
    <r>
      <t>PIB </t>
    </r>
    <r>
      <rPr>
        <sz val="10"/>
        <rFont val="Calibri"/>
        <family val="2"/>
        <scheme val="minor"/>
      </rPr>
      <t> </t>
    </r>
  </si>
  <si>
    <t>    PIB Tendencial (% de variación real) </t>
  </si>
  <si>
    <t>    Brecha PIB (%) </t>
  </si>
  <si>
    <r>
      <t>Cobre</t>
    </r>
    <r>
      <rPr>
        <sz val="10"/>
        <rFont val="Calibri"/>
        <family val="2"/>
        <scheme val="minor"/>
      </rPr>
      <t> </t>
    </r>
  </si>
  <si>
    <t>    Ventas Codelco (MTFM) </t>
  </si>
  <si>
    <t>    Producción GMP10 (MTFM) </t>
  </si>
  <si>
    <t>Cuadro I.4.1</t>
  </si>
  <si>
    <t>(4)</t>
  </si>
  <si>
    <t>Cuadro A.I.1</t>
  </si>
  <si>
    <t>Variable</t>
  </si>
  <si>
    <t>Valor</t>
  </si>
  <si>
    <t>Fuente</t>
  </si>
  <si>
    <t>(centavos de dólar por libra)</t>
  </si>
  <si>
    <t>Fuentes: Ministerio de Hacienda y Dipres.</t>
  </si>
  <si>
    <t>Cuadro A.I.2</t>
  </si>
  <si>
    <t>Período</t>
  </si>
  <si>
    <t>PIB (tasa de variación real)</t>
  </si>
  <si>
    <t xml:space="preserve">IPC (tasa de variación promedio / promedio) </t>
  </si>
  <si>
    <t>Tipo de cambio nominal (pesos por dólar)</t>
  </si>
  <si>
    <t>Precio del cobre BML (centavos de dólar por libra)</t>
  </si>
  <si>
    <t>Ventas Cobre Codelco (miles de toneladas)</t>
  </si>
  <si>
    <t>Producción cobre GMP10 (miles de toneladas)</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</si>
  <si>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</si>
  <si>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</si>
  <si>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</si>
  <si>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</si>
  <si>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</si>
  <si>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</si>
  <si>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Componente</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</si>
  <si>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</si>
  <si>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</si>
  <si>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</si>
  <si>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</si>
  <si>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</si>
  <si>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</si>
  <si>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</si>
  <si>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</si>
  <si>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</si>
  <si>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</si>
  <si>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</si>
  <si>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(4.1.3) Créditos (abril de 2020)</t>
  </si>
  <si>
    <t>(4.2) Impuesto a la Renta de Primera Categoría GMP10</t>
  </si>
  <si>
    <t>(4.2.2) PPM</t>
  </si>
  <si>
    <t>(4.3) Impuesto Adicional GMP10</t>
  </si>
  <si>
    <t>(5) Otros ingresos sin ajuste cíclico</t>
  </si>
  <si>
    <t>(6)= (1+2+3+4+5) Total</t>
  </si>
  <si>
    <t>Cuadro A.I.4</t>
  </si>
  <si>
    <t>(2.1) Ingresos tributarios no mineros</t>
  </si>
  <si>
    <t>(2.2) Ingresos cotizaciones previsionales de salud</t>
  </si>
  <si>
    <t xml:space="preserve">(2.3) Ingresos de Codelco </t>
  </si>
  <si>
    <t xml:space="preserve">(2.4) Ingresos tributarios GMP10 </t>
  </si>
  <si>
    <t>(4) Ingresos por intereses</t>
  </si>
  <si>
    <t>(5) Gastos por intereses</t>
  </si>
  <si>
    <t>Cuadro I.5.1</t>
  </si>
  <si>
    <t>Transacciones en activos financieros</t>
  </si>
  <si>
    <t>Ingresos Cíclicamente Ajustados</t>
  </si>
  <si>
    <t>Cobre Bruto</t>
  </si>
  <si>
    <t>(millones US$ al 31 de diciembre y % del PIB)</t>
  </si>
  <si>
    <t>(millones US$ al 31 de diciembre de cada año y % del PIB)</t>
  </si>
  <si>
    <t>MM$</t>
  </si>
  <si>
    <t>(millones de pesos 2021)</t>
  </si>
  <si>
    <t>PIB Tendencial (% de variación real)</t>
  </si>
  <si>
    <r>
      <t xml:space="preserve">       Var. real (%)</t>
    </r>
    <r>
      <rPr>
        <vertAlign val="superscript"/>
        <sz val="10"/>
        <color rgb="FF000000"/>
        <rFont val="Calibri"/>
        <family val="2"/>
        <scheme val="minor"/>
      </rPr>
      <t>(1)</t>
    </r>
  </si>
  <si>
    <t>Brecha PIB tendencial / PIB efectivo 2021</t>
  </si>
  <si>
    <t>Precio de referencia del cobre 2021</t>
  </si>
  <si>
    <t>Comité de expertos, reunido en julio de 2020.</t>
  </si>
  <si>
    <t>Promedio 2021</t>
  </si>
  <si>
    <t>Total 2021</t>
  </si>
  <si>
    <t>Ingresos Efectivos</t>
  </si>
  <si>
    <t>Componente Cíclico</t>
  </si>
  <si>
    <t>(6) = (1-4+5) Balance Primario Efectivo</t>
  </si>
  <si>
    <t>(7) = (3-4+5) Balance Primario Cíclicamente Ajustado</t>
  </si>
  <si>
    <r>
      <t>Cuadro I.4.2</t>
    </r>
    <r>
      <rPr>
        <sz val="10"/>
        <rFont val="Calibri"/>
        <family val="2"/>
        <scheme val="minor"/>
      </rPr>
      <t> </t>
    </r>
  </si>
  <si>
    <t>Cuadro I.6.1</t>
  </si>
  <si>
    <t>Gasto Gobierno Central Total</t>
  </si>
  <si>
    <t>Gasto Gobierno Central Presupuestario</t>
  </si>
  <si>
    <t>Gasto Gobierno Central Extrapresupuestario</t>
  </si>
  <si>
    <t>Déficit Fiscal Gobierno Central Total</t>
  </si>
  <si>
    <t>Total pagos por Impuesto a la Renta</t>
  </si>
  <si>
    <r>
      <t>% del PIB</t>
    </r>
    <r>
      <rPr>
        <sz val="10"/>
        <color theme="1"/>
        <rFont val="Calibri"/>
        <family val="2"/>
        <scheme val="minor"/>
      </rPr>
      <t> </t>
    </r>
  </si>
  <si>
    <t>Depreciación 100% instantánea (Acuerdo Covid)</t>
  </si>
  <si>
    <t>Postergación entrada en vigencia de la boleta electrónica (Acuerdo Covid)</t>
  </si>
  <si>
    <r>
      <t> </t>
    </r>
    <r>
      <rPr>
        <sz val="10"/>
        <color rgb="FF000000"/>
        <rFont val="Calibri"/>
        <family val="2"/>
        <scheme val="minor"/>
      </rPr>
      <t> </t>
    </r>
  </si>
  <si>
    <t>Fuente: Dipres</t>
  </si>
  <si>
    <t>Crecimiento real proyectado</t>
  </si>
  <si>
    <t xml:space="preserve">Total Ingresos Efectivos   </t>
  </si>
  <si>
    <t xml:space="preserve">Total Gastos Comprometidos   </t>
  </si>
  <si>
    <t xml:space="preserve">Ingresos Cíclicamente Ajustados   </t>
  </si>
  <si>
    <t>Meta BCA (% del PIB)</t>
  </si>
  <si>
    <t>(5)</t>
  </si>
  <si>
    <t>Nivel de gasto compatible con meta</t>
  </si>
  <si>
    <t>(6)</t>
  </si>
  <si>
    <t xml:space="preserve">Diferencia Gasto / Holgura (5)-(2) </t>
  </si>
  <si>
    <t>(7)</t>
  </si>
  <si>
    <t>(8)</t>
  </si>
  <si>
    <t>(9)</t>
  </si>
  <si>
    <t>Balance efectivo compatible con meta (1)-(5) (% del PIB)</t>
  </si>
  <si>
    <t xml:space="preserve">Diferencia Gasto (MMUS$) </t>
  </si>
  <si>
    <t>Diferencia Gasto (% del PIB)</t>
  </si>
  <si>
    <t>Cuadro II.7.2</t>
  </si>
  <si>
    <t>Cambio en el Gasto Compatible (2)-(1)</t>
  </si>
  <si>
    <t>(miles de pesos 2021)</t>
  </si>
  <si>
    <t>Variación real anual (%)</t>
  </si>
  <si>
    <t xml:space="preserve">Cuadro A.III.1 </t>
  </si>
  <si>
    <t>(1) PIB proyectado en cada informe.</t>
  </si>
  <si>
    <t>Cuadro II.9.1</t>
  </si>
  <si>
    <t>Cuadro I.2.2</t>
  </si>
  <si>
    <t>-</t>
  </si>
  <si>
    <t>Total</t>
  </si>
  <si>
    <t>Ministerio de Agricultura</t>
  </si>
  <si>
    <t>Ministerio de Bienes Nacionales</t>
  </si>
  <si>
    <t>Ministerio de Ciencia, Tecnología, Conocimiento e Innovación</t>
  </si>
  <si>
    <t>Ministerio de Desarrollo Social y Familia</t>
  </si>
  <si>
    <t>Ministerio de Economía, Fomento y Turismo</t>
  </si>
  <si>
    <t>Ministerio de Educación</t>
  </si>
  <si>
    <t>Ministerio de Energía</t>
  </si>
  <si>
    <t>Ministerio de Hacienda</t>
  </si>
  <si>
    <t>Ministerio de Interior y Seguridad Pública</t>
  </si>
  <si>
    <t>Ministerio de Justicia y Derechos Humanos</t>
  </si>
  <si>
    <t>Ministerio de la Mujer y Equidad de Género</t>
  </si>
  <si>
    <t>Ministerio de las Culturas, las Artes y el Patrimonio</t>
  </si>
  <si>
    <t>Ministerio de Medio Ambiente</t>
  </si>
  <si>
    <t>Ministerio de Minería</t>
  </si>
  <si>
    <t>Ministerio de Obras Públicas</t>
  </si>
  <si>
    <t>Ministerio de Relaciones Exteriores</t>
  </si>
  <si>
    <t>Ministerio de Salud</t>
  </si>
  <si>
    <t>Ministerio de Trabajo y Previsión Social</t>
  </si>
  <si>
    <t>Ministerio de Transporte y Telecomunicaciones</t>
  </si>
  <si>
    <t>Ministerio de Vivienda y Urbanismo</t>
  </si>
  <si>
    <t>Ministerio del Deporte</t>
  </si>
  <si>
    <t>Ministerio Secretaría General de Gobierno</t>
  </si>
  <si>
    <t>Fundaciones</t>
  </si>
  <si>
    <t>Total general</t>
  </si>
  <si>
    <t>No Social</t>
  </si>
  <si>
    <t>Social</t>
  </si>
  <si>
    <t>Número de programas</t>
  </si>
  <si>
    <t>Oferta No Social</t>
  </si>
  <si>
    <t>Oferta Social</t>
  </si>
  <si>
    <t>No social</t>
  </si>
  <si>
    <t>Gasto administrativo estimado incorrectamente</t>
  </si>
  <si>
    <t>No reporta indicador de propósito</t>
  </si>
  <si>
    <t>Sin variación</t>
  </si>
  <si>
    <t>Mecanismo de Incentivo</t>
  </si>
  <si>
    <t>Leyes</t>
  </si>
  <si>
    <t>19.553, art 6°</t>
  </si>
  <si>
    <t>Adscritos al PMG</t>
  </si>
  <si>
    <t>Ley 19.490 (Ministerio de Salud)</t>
  </si>
  <si>
    <t>Ley 19.479 (Servicio Nacional de Aduanas</t>
  </si>
  <si>
    <t>Metas de Eficiencia Institucional</t>
  </si>
  <si>
    <t>20.212, art 9°</t>
  </si>
  <si>
    <t>Porcentaje de cumplimiento</t>
  </si>
  <si>
    <t>N°</t>
  </si>
  <si>
    <t>%</t>
  </si>
  <si>
    <t>95% - 99%</t>
  </si>
  <si>
    <t>90% - 94%</t>
  </si>
  <si>
    <t>85% - 89%</t>
  </si>
  <si>
    <t>80% - 84%</t>
  </si>
  <si>
    <t>75% - 79%</t>
  </si>
  <si>
    <t>&lt; 75%</t>
  </si>
  <si>
    <t>Objetivos de Gestión</t>
  </si>
  <si>
    <t>Promedio de Cumplimiento por Objetivo de Gestión</t>
  </si>
  <si>
    <t>1. Gestión Eficaz</t>
  </si>
  <si>
    <t>2. Eficiencia Institucional</t>
  </si>
  <si>
    <t>3. Calidad de Servicio a los usuarios</t>
  </si>
  <si>
    <t>Objetivos</t>
  </si>
  <si>
    <t>Indicadores</t>
  </si>
  <si>
    <t>1.- Objetivo de Gestión Eficaz</t>
  </si>
  <si>
    <t>Tasa de Accidentes Laborales</t>
  </si>
  <si>
    <t>2.- Eficiencia Institucional</t>
  </si>
  <si>
    <t>Eficiencia Energética</t>
  </si>
  <si>
    <t>Desviación Montos Contratos</t>
  </si>
  <si>
    <t>3.- Calidad de Servicio a los usuarios</t>
  </si>
  <si>
    <t>Consultas de Transparencia (SAIP)</t>
  </si>
  <si>
    <t>Reclamos Respondidos</t>
  </si>
  <si>
    <t>Tribunal</t>
  </si>
  <si>
    <t xml:space="preserve">1. Arica y Parinacota </t>
  </si>
  <si>
    <t xml:space="preserve">2. Tarapacá </t>
  </si>
  <si>
    <t xml:space="preserve">3. Antofagasta </t>
  </si>
  <si>
    <t xml:space="preserve">4. Atacama </t>
  </si>
  <si>
    <t xml:space="preserve">5. Coquimbo </t>
  </si>
  <si>
    <t xml:space="preserve">6. Valparaíso </t>
  </si>
  <si>
    <t xml:space="preserve">7. Primer Tribunal Región Metropolitana </t>
  </si>
  <si>
    <t xml:space="preserve">8. Segundo Tribunal Región Metropolitana </t>
  </si>
  <si>
    <t xml:space="preserve">9. Tercer Tribunal Región Metropolitana </t>
  </si>
  <si>
    <t xml:space="preserve">10. Cuarto Tribunal Región Metropolitana </t>
  </si>
  <si>
    <t xml:space="preserve">11. Libertador General Bernardo O'Higgins </t>
  </si>
  <si>
    <t xml:space="preserve">12. Del Maule </t>
  </si>
  <si>
    <t xml:space="preserve">13. De Ñuble y del Biobío </t>
  </si>
  <si>
    <t xml:space="preserve">14. La Araucanía </t>
  </si>
  <si>
    <t xml:space="preserve">15. Los Ríos </t>
  </si>
  <si>
    <t xml:space="preserve">16. Los Lagos </t>
  </si>
  <si>
    <t xml:space="preserve">17. Aysén del General Carlos Ibáñez del Campo </t>
  </si>
  <si>
    <t xml:space="preserve">18. Magallanes y la Antártica Chilena </t>
  </si>
  <si>
    <t xml:space="preserve">Cuadro III.1.1 </t>
  </si>
  <si>
    <t>Oferta pública según Ministerios</t>
  </si>
  <si>
    <t>Cuadro III.1.2</t>
  </si>
  <si>
    <t xml:space="preserve">Cuadro III.1.3 </t>
  </si>
  <si>
    <t>Cuadro III.1.4</t>
  </si>
  <si>
    <t>Presupuesto total ejecutado por la Oferta Pública del Estado monitoreada</t>
  </si>
  <si>
    <t xml:space="preserve">Cuadro III.1.5 </t>
  </si>
  <si>
    <t xml:space="preserve">Cuadro III.1.6 </t>
  </si>
  <si>
    <t>Cuadro III.1.7</t>
  </si>
  <si>
    <t>Cuadro III.1.8</t>
  </si>
  <si>
    <t xml:space="preserve">Cuadro III.1.9 </t>
  </si>
  <si>
    <t>Indicadores para medir el cumplimiento del objetivo del programa</t>
  </si>
  <si>
    <t>Mecanismos de incentivo institucionales</t>
  </si>
  <si>
    <t>p: proyección.</t>
  </si>
  <si>
    <t>Diferencia precio Referencia  del cobre – precio cobre Codelco                    (centavos de dólar por libra)</t>
  </si>
  <si>
    <t>IFP 1T22</t>
  </si>
  <si>
    <t xml:space="preserve">(USc$/lb, promedio, BML) </t>
  </si>
  <si>
    <t xml:space="preserve">Precio petróleo WTI </t>
  </si>
  <si>
    <t xml:space="preserve">(US$/bbl) </t>
  </si>
  <si>
    <t>IFP 2T22</t>
  </si>
  <si>
    <t>Supuestos macroeconómicos 2022</t>
  </si>
  <si>
    <t>Proyección de Ingresos Gobierno Central Total 2022</t>
  </si>
  <si>
    <t>(millones de pesos 2022, % del PIB y % de variación real) </t>
  </si>
  <si>
    <t>Efectos del Plan Económico de Emergencia, del Acuerdo Covid 
y otras medidas tributarias para apoyar a las MiPymes, en los Ingresos 2022</t>
  </si>
  <si>
    <t xml:space="preserve">(millones de pesos 2022 y % del PIB) </t>
  </si>
  <si>
    <t>Crédito tributario a contratación de nuevos trabajadores dependientes (Acuerdo Covid)</t>
  </si>
  <si>
    <r>
      <t>Reducción de IDPC y PPM del Régimen Pro-Pyme General (Acuerdo Covid)</t>
    </r>
    <r>
      <rPr>
        <vertAlign val="superscript"/>
        <sz val="10"/>
        <rFont val="Calibri"/>
        <family val="2"/>
        <scheme val="minor"/>
      </rPr>
      <t>(2)</t>
    </r>
  </si>
  <si>
    <r>
      <t>Devolución de remanentes de crédito fiscal IVA a Pymes (Acuerdo Covid y otras - MTTRA)</t>
    </r>
    <r>
      <rPr>
        <vertAlign val="superscript"/>
        <sz val="10"/>
        <rFont val="Calibri"/>
        <family val="2"/>
        <scheme val="minor"/>
      </rPr>
      <t>(2)</t>
    </r>
  </si>
  <si>
    <r>
      <t>Postergación IVA (MTTRA)</t>
    </r>
    <r>
      <rPr>
        <vertAlign val="superscript"/>
        <sz val="10"/>
        <rFont val="Calibri"/>
        <family val="2"/>
        <scheme val="minor"/>
      </rPr>
      <t>(2)(3)</t>
    </r>
  </si>
  <si>
    <t>Efecto total en los Ingresos 2022</t>
  </si>
  <si>
    <t>(3) Corresponde a la postergación de IVA implementada mediante el Decreto N°611 de 2021 del Ministerio de Hacienda.</t>
  </si>
  <si>
    <t>Proyección de Ingresos Tributarios Netos 2022</t>
  </si>
  <si>
    <t>(millones de pesos 2022 y % de variación real) </t>
  </si>
  <si>
    <t>Parámetros de referencia del Balance Cíclicamente Ajustado 2022</t>
  </si>
  <si>
    <t>Proyección de Ingresos Cíclicamente Ajustados Gobierno Central Total 2022</t>
  </si>
  <si>
    <t>(millones de pesos 2022, % del PIB y % de variación real)</t>
  </si>
  <si>
    <t>(millones de pesos 2022 y % de variación real)</t>
  </si>
  <si>
    <t>Gasto del Gobierno Central Total 2022</t>
  </si>
  <si>
    <t>Balance del Gobierno Central Total 2022</t>
  </si>
  <si>
    <r>
      <t>(millones de pesos 2022 y % del PIB</t>
    </r>
    <r>
      <rPr>
        <vertAlign val="superscript"/>
        <sz val="10"/>
        <rFont val="Calibri"/>
        <family val="2"/>
        <scheme val="minor"/>
      </rPr>
      <t>(1)</t>
    </r>
    <r>
      <rPr>
        <sz val="10"/>
        <rFont val="Calibri"/>
        <family val="2"/>
        <scheme val="minor"/>
      </rPr>
      <t>) </t>
    </r>
  </si>
  <si>
    <t>Deuda Bruta del Gobierno Central, cierre estimado 2022</t>
  </si>
  <si>
    <t>(millones de pesos 2022 y % del PIB)</t>
  </si>
  <si>
    <t>Posición Financiera Neta Gobierno Central Total, cierre estimado 2022</t>
  </si>
  <si>
    <t>Supuestos macroeconómicos 2023-2026</t>
  </si>
  <si>
    <t>Proyección de Ingresos del Gobierno Central 2023-2026</t>
  </si>
  <si>
    <t>(millones de pesos 2022)</t>
  </si>
  <si>
    <t>Actualización de la proyección de Ingresos del Gobierno Central Total 2023-2026</t>
  </si>
  <si>
    <t>Parámetros de referencia del Balance Cíclicamente Ajustado 2023-2026</t>
  </si>
  <si>
    <t>Proyección de Ingresos Cíclicamente Ajustados del Gobierno Central Total 2023-2026</t>
  </si>
  <si>
    <t>Actualización de los Gastos Comprometidos del Gobierno Central Total 2023-2026</t>
  </si>
  <si>
    <t>(millones de pesos 2022, % de variación real anual y % del PIB)</t>
  </si>
  <si>
    <t>(3)=(2)-(1) Variación en el Gasto (MM$)</t>
  </si>
  <si>
    <t>(3)=(2)/(1) Variación en el Gasto (%)</t>
  </si>
  <si>
    <t>(3)=(2)-(1) Variación en el Gasto (% de PIB)</t>
  </si>
  <si>
    <t>Gastos Comprometidos 2023-2026</t>
  </si>
  <si>
    <t>Balances del Gobierno Central Total 2023-2026</t>
  </si>
  <si>
    <t>Gasto compatible con la Meta de Balance Estructural 2023-2026</t>
  </si>
  <si>
    <t>Deuda Bruta del Gobierno Central, cierre estimado 2023-2026</t>
  </si>
  <si>
    <t>Posición Financiera Neta Gobierno Central Total, cierre estimado 2023-2026</t>
  </si>
  <si>
    <t xml:space="preserve">Total Presupuesto ejecutado 2021 </t>
  </si>
  <si>
    <t>(M$ 2022)</t>
  </si>
  <si>
    <t>Ejecución Presupuestaria respecto al Presupuesto inicial 2021</t>
  </si>
  <si>
    <t>Fuente: SES-DIPRES, Monitoreo Oferta Pública 2021.</t>
  </si>
  <si>
    <t>Servicios 2021</t>
  </si>
  <si>
    <t>Porcentaje de Cumplimiento y de Asignación. Tribunales Tributarios y Aduaneros. 2021</t>
  </si>
  <si>
    <t>Brecha PIB tendencial / PIB efectivo 2022</t>
  </si>
  <si>
    <t>Precio de referencia del cobre 2022</t>
  </si>
  <si>
    <t>Promedio 2022</t>
  </si>
  <si>
    <t>Promedio 2021 ($2022)</t>
  </si>
  <si>
    <t>Total 2022</t>
  </si>
  <si>
    <t>Variables estructurales para 2022</t>
  </si>
  <si>
    <t>Proyección de variables económicas efectivas 2022</t>
  </si>
  <si>
    <t>Ingresos efectivos, componente cíclico e ingresos cíclicamente ajustados 2022</t>
  </si>
  <si>
    <t>Balance Cíclicamente Ajustado del Gobierno Central Total 2022</t>
  </si>
  <si>
    <t>Ingresos Totales Proyección IFP 1T22</t>
  </si>
  <si>
    <t>+ Cambio en medidas tributarias</t>
  </si>
  <si>
    <t>+ Cambio en escenario macroeconómico</t>
  </si>
  <si>
    <t>Ingresos Totales Proyección IFP 2T22</t>
  </si>
  <si>
    <t>IPC (var. anual, % promedio)</t>
  </si>
  <si>
    <t>TCN ($/U$, promedio, valor nominal)</t>
  </si>
  <si>
    <t>Escenarios macroeconómicos</t>
  </si>
  <si>
    <t>Escenario Base</t>
  </si>
  <si>
    <t>Escenario Pesimista</t>
  </si>
  <si>
    <t>Escenario Optimista</t>
  </si>
  <si>
    <t>Nota: Las cifras fueron convertidas a dólares utilizando el tipo de cambio estimado en cada escenario para cada período, publicado en esta sección del presente informe.</t>
  </si>
  <si>
    <t>(1) Las cifras correspondientes a Otros ingresos no tienen ajuste cíclico, por lo que los ingresos efectivos son iguales a los cíclicamente ajustados. Estos contemplan los ingresos por Donaciones, Rentas de la Propiedad, Ingresos de Operación, Otros Ingresos, Ventas de Activos Físicos y las Imposiciones Previsionales del Ministerio del Trabajo.</t>
  </si>
  <si>
    <r>
      <t>Otros Ingresos</t>
    </r>
    <r>
      <rPr>
        <vertAlign val="superscript"/>
        <sz val="10"/>
        <rFont val="Calibri"/>
        <family val="2"/>
      </rPr>
      <t>(1)</t>
    </r>
  </si>
  <si>
    <t>Proyección        IFP 1T22</t>
  </si>
  <si>
    <t>Proyección         IFP 2T22</t>
  </si>
  <si>
    <t>Diferencia Proyección              IFP 2T22 - IFP 1T22</t>
  </si>
  <si>
    <t>Proyección IFP 2T22</t>
  </si>
  <si>
    <t>Diferencia Proyección             IFP 2T22 - IFP 1T22</t>
  </si>
  <si>
    <t>(1.2) Sistema de pagos (créditos, efecto en abril de 2022)</t>
  </si>
  <si>
    <t>Ingresos Tributarios GMP10 moneda nacional y extranjera 1997-2022p</t>
  </si>
  <si>
    <t>Ley de Presupuestos 2022</t>
  </si>
  <si>
    <t>2022p</t>
  </si>
  <si>
    <t>Estado de Operaciones 2022</t>
  </si>
  <si>
    <t>GOBIERNO CENTRAL TOTAL</t>
  </si>
  <si>
    <t>RESULTADO OPERATIVO BRUTO PRESUPUESTARIO</t>
  </si>
  <si>
    <t>PRESTAMO NETO/ENDEUDAMIENTO NETO PRESUPUESTARIO</t>
  </si>
  <si>
    <t>Fuente: SES-Dipres, Monitoreo Oferta Pública 2021.</t>
  </si>
  <si>
    <t>Número de programas y presupuesto total ejecutado 2021, según dimensión de política pública</t>
  </si>
  <si>
    <t>Dimensión</t>
  </si>
  <si>
    <t>Total Programas</t>
  </si>
  <si>
    <t>Presupuesto Total Ejecutado 2021 (M$2022)</t>
  </si>
  <si>
    <t>Trabajo, Ingresos y Seguridad social</t>
  </si>
  <si>
    <t>Educación: formación e inclusión, acceso y calidad, comunidades educativas</t>
  </si>
  <si>
    <t>Ciudad, Integración territorial, Transporte y Vivienda</t>
  </si>
  <si>
    <t>Economía y crecimiento</t>
  </si>
  <si>
    <t>Salud, deporte y vida sana</t>
  </si>
  <si>
    <t>Grupos específicos</t>
  </si>
  <si>
    <t xml:space="preserve">Medio ambiente y energía </t>
  </si>
  <si>
    <t>Derechos Humanos y Justicia</t>
  </si>
  <si>
    <t xml:space="preserve">Política e institucionalidad nacional </t>
  </si>
  <si>
    <t>Cultura y Artes</t>
  </si>
  <si>
    <t>Porcentaje de programas sociales y no sociales según evaluación de criterios de focalización</t>
  </si>
  <si>
    <t xml:space="preserve">Evaluación de criterios de focalización </t>
  </si>
  <si>
    <t>Sin deficiencias en focalización 2021</t>
  </si>
  <si>
    <t>Con deficiencias en focalización 2021</t>
  </si>
  <si>
    <t xml:space="preserve">No presenta información para evaluar </t>
  </si>
  <si>
    <t>Total general </t>
  </si>
  <si>
    <t>Ejecución presupuestaria dentro de rango</t>
  </si>
  <si>
    <t>Subejecución presupuestaria inicial</t>
  </si>
  <si>
    <t>Sobrejecución presupuestaria inicial</t>
  </si>
  <si>
    <t>No es posible evaluar o no aplica evaluar</t>
  </si>
  <si>
    <t>Gasto administrativo estimado correctamente</t>
  </si>
  <si>
    <t>No reporta gasto administrativo</t>
  </si>
  <si>
    <t>No es posible o no aplica evaluar el ítem</t>
  </si>
  <si>
    <r>
      <t>Estimación del Gasto Administrativo año Oferta programática 2021</t>
    </r>
    <r>
      <rPr>
        <b/>
        <vertAlign val="superscript"/>
        <sz val="10"/>
        <color theme="1"/>
        <rFont val="Calibri"/>
        <family val="2"/>
        <scheme val="minor"/>
      </rPr>
      <t>(1)</t>
    </r>
  </si>
  <si>
    <t>(1) La categoría “No reporta gasto administrativo” corresponde a aquellos programas que no reportaron gastos administrativos para el periodo 2021, mientras que la categoría “No es posible o no aplica evaluar el ítem” da cuenta de la imposibilidad de evaluar la estimación del gasto administrativo dado que no reportó la información necesaria o ésta no fue lo suficientemente clara.</t>
  </si>
  <si>
    <t>Variación del Gasto por beneficiario 2021 respecto al periodo 2019- 2020</t>
  </si>
  <si>
    <t>Variación GB dentro de rango</t>
  </si>
  <si>
    <t>Variación GB fuera de rango</t>
  </si>
  <si>
    <r>
      <t>No es posible evaluar/No reporta información 2021</t>
    </r>
    <r>
      <rPr>
        <vertAlign val="superscript"/>
        <sz val="10"/>
        <color theme="1"/>
        <rFont val="Calibri"/>
        <family val="2"/>
        <scheme val="minor"/>
      </rPr>
      <t>(1)</t>
    </r>
  </si>
  <si>
    <t>(1) En esta categoría se incluyen aquellos programas en los que no es posible realizar la comparación de la variación del gasto por beneficiario con los años previos, ya sea porque no se cuenta con el promedio de los años previos (2019 y 2020), o bien porque en el año 2021 no reportaron información respecto al número de beneficiarios o al presupuesto total ejecutado por el programa.</t>
  </si>
  <si>
    <t xml:space="preserve">El indicador de propósito está correctamente formulado </t>
  </si>
  <si>
    <t>El indicador de propósito está formulado de manera deficiente</t>
  </si>
  <si>
    <t>Sin Información o No aplica</t>
  </si>
  <si>
    <r>
      <t>Logro indicadores de propósito en relación con los periodos anteriores (2019-2020)</t>
    </r>
    <r>
      <rPr>
        <b/>
        <vertAlign val="superscript"/>
        <sz val="10"/>
        <color theme="1"/>
        <rFont val="Calibri"/>
        <family val="2"/>
        <scheme val="minor"/>
      </rPr>
      <t>(1)</t>
    </r>
  </si>
  <si>
    <t>Mejora</t>
  </si>
  <si>
    <t>Empeora</t>
  </si>
  <si>
    <t>No aplica evaluar</t>
  </si>
  <si>
    <t>No es posible evaluar</t>
  </si>
  <si>
    <t>Sin Información</t>
  </si>
  <si>
    <t>Número Instituciones por año</t>
  </si>
  <si>
    <r>
      <t>Programa de Mejoramiento de la Gestión (PMG)</t>
    </r>
    <r>
      <rPr>
        <vertAlign val="superscript"/>
        <sz val="10"/>
        <color theme="1"/>
        <rFont val="Calibri"/>
        <family val="2"/>
        <scheme val="minor"/>
      </rPr>
      <t>(1)</t>
    </r>
  </si>
  <si>
    <r>
      <t>DL 531</t>
    </r>
    <r>
      <rPr>
        <vertAlign val="superscript"/>
        <sz val="10"/>
        <color theme="1"/>
        <rFont val="Calibri"/>
        <family val="2"/>
        <scheme val="minor"/>
      </rPr>
      <t>(2)</t>
    </r>
    <r>
      <rPr>
        <sz val="10"/>
        <color theme="1"/>
        <rFont val="Calibri"/>
        <family val="2"/>
        <scheme val="minor"/>
      </rPr>
      <t xml:space="preserve"> (Comisión Chilena de Energía Nuclear)</t>
    </r>
  </si>
  <si>
    <r>
      <t>Metas Anuales de Gestión - SMA</t>
    </r>
    <r>
      <rPr>
        <vertAlign val="superscript"/>
        <sz val="10"/>
        <color theme="1"/>
        <rFont val="Calibri"/>
        <family val="2"/>
        <scheme val="minor"/>
      </rPr>
      <t>(3)</t>
    </r>
  </si>
  <si>
    <r>
      <t>DFL N° 3 de 2010</t>
    </r>
    <r>
      <rPr>
        <vertAlign val="superscript"/>
        <sz val="10"/>
        <color theme="1"/>
        <rFont val="Calibri"/>
        <family val="2"/>
        <scheme val="minor"/>
      </rPr>
      <t>(4)</t>
    </r>
  </si>
  <si>
    <t>(1) Incluye los Servicios Locales de Educación Pública, SLEP.</t>
  </si>
  <si>
    <t>(2) Art. 25, DL 531 de 1974, Ministerio de Economía, Fomento y Turismo.</t>
  </si>
  <si>
    <t>(3) Superintendencia del Medio Ambiente.</t>
  </si>
  <si>
    <t>(4) DFL del 13 de mayo de 2010 de la Secretaría General de la Presidencia.</t>
  </si>
  <si>
    <t>N° y porcentaje de Instituciones por año</t>
  </si>
  <si>
    <t>Resultados Globales de Cumplimiento por Tramos. Número de Instituciones. Años 2017 – 2021</t>
  </si>
  <si>
    <t>Resultados 2019 – 2021, por Objetivos de Gestión</t>
  </si>
  <si>
    <t>Promedio Total Servicios</t>
  </si>
  <si>
    <t>Resultados por Indicadores de Desempeño Transversal, Número de Instituciones que comprometen el Indicador y grado de cumplimiento. Año 2021</t>
  </si>
  <si>
    <t>Cumple*</t>
  </si>
  <si>
    <t>No Cumple*</t>
  </si>
  <si>
    <t>Total Comprometidos</t>
  </si>
  <si>
    <t>Promedio cumplimiento **</t>
  </si>
  <si>
    <t>% Total Servicios (n= 174)</t>
  </si>
  <si>
    <t>Específico (Formulario H)</t>
  </si>
  <si>
    <t>82%***</t>
  </si>
  <si>
    <t>Informes de dotación</t>
  </si>
  <si>
    <t>Medidas de Equidad de Género</t>
  </si>
  <si>
    <t>Planificación y Control de Gestión</t>
  </si>
  <si>
    <t>Concentración del Gasto Subtítulos 22 + 29</t>
  </si>
  <si>
    <t>Licitaciones con dos o menos ofertas</t>
  </si>
  <si>
    <t>Satisfacción Neta de Usuarios</t>
  </si>
  <si>
    <t>Trámites Digitalizados</t>
  </si>
  <si>
    <t>Total Compromisos</t>
  </si>
  <si>
    <t>* “Cumple” corresponde a Servicios que cumplen en un 100% los compromisos del indicador. Los “No Cumple” corresponde a los casos con algún tipo de incumplimiento: no cumplir meta, falta de antecedentes para acreditar resultados, informar con errores en el proceso de evaluación y/o no cumplir un requisito adicional a la medición del indicador.</t>
  </si>
  <si>
    <t>** Corresponde al promedio del cumplimiento final obtenido por cada Servicio en el compromiso específico.</t>
  </si>
  <si>
    <t>*** 143 Servicios comprometieron en un conjunto 215 indicadores específicos en el objetivo 1.</t>
  </si>
  <si>
    <t>Promedio Cumplimiento Global, Ministerios. Años 2017 – 2021</t>
  </si>
  <si>
    <t>Servicios</t>
  </si>
  <si>
    <t>Promedio Servicios Cumplimiento Global (%)</t>
  </si>
  <si>
    <t xml:space="preserve">Cuadro III.2.1 </t>
  </si>
  <si>
    <t xml:space="preserve">Cuadro III.2.2 </t>
  </si>
  <si>
    <t xml:space="preserve">Cuadro III.2.3 </t>
  </si>
  <si>
    <t>Cuadro III.2.4</t>
  </si>
  <si>
    <t xml:space="preserve">Cuadro III.2.5 </t>
  </si>
  <si>
    <t xml:space="preserve">Cuadro III.2.6 </t>
  </si>
  <si>
    <t>1.        AGRICULTURA</t>
  </si>
  <si>
    <t>2.        BIENES NACIONALES</t>
  </si>
  <si>
    <t>3.        CIENCIA, TECNOLOGIA, CONOCIMIENTO E INNOVACION</t>
  </si>
  <si>
    <t>4.        CULTURAS, LAS ARTES Y EL PATRIMONIO</t>
  </si>
  <si>
    <t>5.        DEFENSA NACIONAL</t>
  </si>
  <si>
    <t>6.        DEPORTE</t>
  </si>
  <si>
    <t>7.        DESARROLLO SOCIAL Y FAMILIA</t>
  </si>
  <si>
    <t>8.        ECONOMIA, FOMENTO Y TURISMO</t>
  </si>
  <si>
    <t>9.        EDUCACION</t>
  </si>
  <si>
    <t>10.      ENERGIA</t>
  </si>
  <si>
    <t>11.      HACIENDA</t>
  </si>
  <si>
    <t>12.      INTERIOR Y SEGURIDAD PÚBLICA</t>
  </si>
  <si>
    <t>13.      JUSTICIA Y DERECHOS HUMANOS</t>
  </si>
  <si>
    <t>14.      MEDIO AMBIENTE</t>
  </si>
  <si>
    <t>15.      MINERIA</t>
  </si>
  <si>
    <t>16.      MUJER Y LA EQUIDAD DE GÉNERO</t>
  </si>
  <si>
    <t>17.      OBRAS PUBLICAS</t>
  </si>
  <si>
    <t>18.      PRESIDENCIA DE LA REPUBLICA</t>
  </si>
  <si>
    <t>19.      RELACIONES EXTERIORES</t>
  </si>
  <si>
    <t>20.      SALUD</t>
  </si>
  <si>
    <t>21.      SECRETARIA GENERAL DE GOBIERNO</t>
  </si>
  <si>
    <t>22.      SECRETARIA GENERAL DE LA PRESIDENCIA</t>
  </si>
  <si>
    <t>23.      TRABAJO Y PREVISION SOCIAL</t>
  </si>
  <si>
    <t>24.      TRANSPORTE Y TELECOMUNICACIONES</t>
  </si>
  <si>
    <t>25.      VIVIENDA Y URBANISMO</t>
  </si>
  <si>
    <t>Porcentaje de Cumplimiento Global antes y después de Causa Externa</t>
  </si>
  <si>
    <t>Promedio Cumplimiento Global 2021 (%)</t>
  </si>
  <si>
    <t>Promedio Cumplimiento Global 2021 sin considerar causa externa acreditada (%)</t>
  </si>
  <si>
    <r>
      <t xml:space="preserve">1.        </t>
    </r>
    <r>
      <rPr>
        <sz val="10"/>
        <color theme="1"/>
        <rFont val="Calibri"/>
        <family val="2"/>
        <scheme val="minor"/>
      </rPr>
      <t>AGRICULTURA</t>
    </r>
  </si>
  <si>
    <r>
      <t xml:space="preserve">2.        </t>
    </r>
    <r>
      <rPr>
        <sz val="10"/>
        <color theme="1"/>
        <rFont val="Calibri"/>
        <family val="2"/>
        <scheme val="minor"/>
      </rPr>
      <t>BIENES NACIONALES</t>
    </r>
  </si>
  <si>
    <r>
      <t xml:space="preserve">3.        </t>
    </r>
    <r>
      <rPr>
        <sz val="10"/>
        <color theme="1"/>
        <rFont val="Calibri"/>
        <family val="2"/>
        <scheme val="minor"/>
      </rPr>
      <t>CIENCIA, TECNOLOGIA, CONOCIMIENTO E INNOVACION</t>
    </r>
  </si>
  <si>
    <r>
      <t xml:space="preserve">4.        </t>
    </r>
    <r>
      <rPr>
        <sz val="10"/>
        <color theme="1"/>
        <rFont val="Calibri"/>
        <family val="2"/>
        <scheme val="minor"/>
      </rPr>
      <t>CULTURAS, LAS ARTES Y EL PATRIMONIO</t>
    </r>
  </si>
  <si>
    <r>
      <t xml:space="preserve">5.        </t>
    </r>
    <r>
      <rPr>
        <sz val="10"/>
        <color theme="1"/>
        <rFont val="Calibri"/>
        <family val="2"/>
        <scheme val="minor"/>
      </rPr>
      <t>DEFENSA NACIONAL</t>
    </r>
  </si>
  <si>
    <r>
      <t xml:space="preserve">6.        </t>
    </r>
    <r>
      <rPr>
        <sz val="10"/>
        <color theme="1"/>
        <rFont val="Calibri"/>
        <family val="2"/>
        <scheme val="minor"/>
      </rPr>
      <t>DEPORTE</t>
    </r>
  </si>
  <si>
    <r>
      <t xml:space="preserve">7.        </t>
    </r>
    <r>
      <rPr>
        <sz val="10"/>
        <color theme="1"/>
        <rFont val="Calibri"/>
        <family val="2"/>
        <scheme val="minor"/>
      </rPr>
      <t>DESARROLLO SOCIAL Y FAMILIA</t>
    </r>
  </si>
  <si>
    <r>
      <t xml:space="preserve">8.        </t>
    </r>
    <r>
      <rPr>
        <sz val="10"/>
        <color theme="1"/>
        <rFont val="Calibri"/>
        <family val="2"/>
        <scheme val="minor"/>
      </rPr>
      <t>ECONOMIA, FOMENTO Y TURISMO</t>
    </r>
  </si>
  <si>
    <r>
      <t xml:space="preserve">9.        </t>
    </r>
    <r>
      <rPr>
        <sz val="10"/>
        <color theme="1"/>
        <rFont val="Calibri"/>
        <family val="2"/>
        <scheme val="minor"/>
      </rPr>
      <t>EDUCACION</t>
    </r>
  </si>
  <si>
    <r>
      <t xml:space="preserve">10.     </t>
    </r>
    <r>
      <rPr>
        <sz val="10"/>
        <color theme="1"/>
        <rFont val="Calibri"/>
        <family val="2"/>
        <scheme val="minor"/>
      </rPr>
      <t>ENERGIA</t>
    </r>
  </si>
  <si>
    <r>
      <t xml:space="preserve">11.     </t>
    </r>
    <r>
      <rPr>
        <sz val="10"/>
        <color theme="1"/>
        <rFont val="Calibri"/>
        <family val="2"/>
        <scheme val="minor"/>
      </rPr>
      <t>HACIENDA</t>
    </r>
  </si>
  <si>
    <r>
      <t xml:space="preserve">12.     </t>
    </r>
    <r>
      <rPr>
        <sz val="10"/>
        <color theme="1"/>
        <rFont val="Calibri"/>
        <family val="2"/>
        <scheme val="minor"/>
      </rPr>
      <t>INTERIOR Y SEGURIDAD PÚBLICA</t>
    </r>
  </si>
  <si>
    <r>
      <t xml:space="preserve">13.     </t>
    </r>
    <r>
      <rPr>
        <sz val="10"/>
        <color theme="1"/>
        <rFont val="Calibri"/>
        <family val="2"/>
        <scheme val="minor"/>
      </rPr>
      <t>JUSTICIA Y DERECHOS HUMANOS</t>
    </r>
  </si>
  <si>
    <r>
      <t xml:space="preserve">14.     </t>
    </r>
    <r>
      <rPr>
        <sz val="10"/>
        <color theme="1"/>
        <rFont val="Calibri"/>
        <family val="2"/>
        <scheme val="minor"/>
      </rPr>
      <t>MEDIO AMBIENTE</t>
    </r>
  </si>
  <si>
    <r>
      <t xml:space="preserve">15.     </t>
    </r>
    <r>
      <rPr>
        <sz val="10"/>
        <color theme="1"/>
        <rFont val="Calibri"/>
        <family val="2"/>
        <scheme val="minor"/>
      </rPr>
      <t>MINERIA</t>
    </r>
  </si>
  <si>
    <r>
      <t xml:space="preserve">16.     </t>
    </r>
    <r>
      <rPr>
        <sz val="10"/>
        <color theme="1"/>
        <rFont val="Calibri"/>
        <family val="2"/>
        <scheme val="minor"/>
      </rPr>
      <t>MUJER Y LA EQUIDAD DE GÉNERO</t>
    </r>
  </si>
  <si>
    <r>
      <t xml:space="preserve">17.     </t>
    </r>
    <r>
      <rPr>
        <sz val="10"/>
        <color theme="1"/>
        <rFont val="Calibri"/>
        <family val="2"/>
        <scheme val="minor"/>
      </rPr>
      <t>OBRAS PUBLICAS</t>
    </r>
  </si>
  <si>
    <r>
      <t xml:space="preserve">18.     </t>
    </r>
    <r>
      <rPr>
        <sz val="10"/>
        <color theme="1"/>
        <rFont val="Calibri"/>
        <family val="2"/>
        <scheme val="minor"/>
      </rPr>
      <t>PRESIDENCIA DE LA REPUBLICA</t>
    </r>
  </si>
  <si>
    <r>
      <t xml:space="preserve">19.     </t>
    </r>
    <r>
      <rPr>
        <sz val="10"/>
        <color theme="1"/>
        <rFont val="Calibri"/>
        <family val="2"/>
        <scheme val="minor"/>
      </rPr>
      <t>RELACIONES EXTERIORES</t>
    </r>
  </si>
  <si>
    <r>
      <t xml:space="preserve">20.     </t>
    </r>
    <r>
      <rPr>
        <sz val="10"/>
        <color theme="1"/>
        <rFont val="Calibri"/>
        <family val="2"/>
        <scheme val="minor"/>
      </rPr>
      <t>SALUD</t>
    </r>
  </si>
  <si>
    <r>
      <t xml:space="preserve">21.     </t>
    </r>
    <r>
      <rPr>
        <sz val="10"/>
        <color theme="1"/>
        <rFont val="Calibri"/>
        <family val="2"/>
        <scheme val="minor"/>
      </rPr>
      <t>SECRETARIA GENERAL DE GOBIERNO</t>
    </r>
  </si>
  <si>
    <r>
      <t xml:space="preserve">22.     </t>
    </r>
    <r>
      <rPr>
        <sz val="10"/>
        <color theme="1"/>
        <rFont val="Calibri"/>
        <family val="2"/>
        <scheme val="minor"/>
      </rPr>
      <t>SECRETARIA GENERAL DE LA PRESIDENCIA</t>
    </r>
  </si>
  <si>
    <r>
      <t xml:space="preserve">23.     </t>
    </r>
    <r>
      <rPr>
        <sz val="10"/>
        <color theme="1"/>
        <rFont val="Calibri"/>
        <family val="2"/>
        <scheme val="minor"/>
      </rPr>
      <t>TRABAJO Y PREVISION SOCIAL</t>
    </r>
  </si>
  <si>
    <r>
      <t xml:space="preserve">24.     </t>
    </r>
    <r>
      <rPr>
        <sz val="10"/>
        <color theme="1"/>
        <rFont val="Calibri"/>
        <family val="2"/>
        <scheme val="minor"/>
      </rPr>
      <t>TRANSPORTE Y TELECOMUNICACIONES</t>
    </r>
  </si>
  <si>
    <r>
      <t xml:space="preserve">25.     </t>
    </r>
    <r>
      <rPr>
        <sz val="10"/>
        <color theme="1"/>
        <rFont val="Calibri"/>
        <family val="2"/>
        <scheme val="minor"/>
      </rPr>
      <t>VIVIENDA Y URBANISMO</t>
    </r>
  </si>
  <si>
    <t>Cuadro III.2.7</t>
  </si>
  <si>
    <t>Porcentaje cumplimiento global año 2021</t>
  </si>
  <si>
    <t>Porcentaje de la asignación de gestión 2021</t>
  </si>
  <si>
    <t>Porcentaje cumplimiento global año 2020</t>
  </si>
  <si>
    <t>Porcentaje de la asignación de gestión 2020</t>
  </si>
  <si>
    <t>Proyección IFP 1T22</t>
  </si>
  <si>
    <t>(1) Se realiza corrección respecto a la cifra publicada en el IFP 1T22 (MMUS$18.375).</t>
  </si>
  <si>
    <t>PIB no minero</t>
  </si>
  <si>
    <t>Detalles supuestos de crecimiento económico y cuenta corriente 2022</t>
  </si>
  <si>
    <t xml:space="preserve">Demanda Interna </t>
  </si>
  <si>
    <t>(var. anual, %)</t>
  </si>
  <si>
    <t xml:space="preserve">   Consumo Total  </t>
  </si>
  <si>
    <t xml:space="preserve">   (var. anual, %)</t>
  </si>
  <si>
    <t xml:space="preserve">   Formación Bruta de Capital Fijo  </t>
  </si>
  <si>
    <t xml:space="preserve">Exportación de Bienes y Servicios  </t>
  </si>
  <si>
    <t xml:space="preserve">Importación de Bienes y Servicios  </t>
  </si>
  <si>
    <t xml:space="preserve">Cuenta corriente </t>
  </si>
  <si>
    <t>(% del PIB)</t>
  </si>
  <si>
    <t xml:space="preserve">PIB no minero </t>
  </si>
  <si>
    <t>Demanda Interna</t>
  </si>
  <si>
    <t xml:space="preserve">   Consumo Total </t>
  </si>
  <si>
    <t xml:space="preserve">   Formación Bruta de Capital Fijo </t>
  </si>
  <si>
    <t>Exportación de Bienes y Servicios</t>
  </si>
  <si>
    <t>Importación de Bienes y Servicios</t>
  </si>
  <si>
    <t>Cuenta corriente</t>
  </si>
  <si>
    <t>Detalle supuestos de crecimiento económico y cuenta corriente 2023-2026</t>
  </si>
  <si>
    <t>Cuadro II.3.1</t>
  </si>
  <si>
    <t>Cuadro II.3.2</t>
  </si>
  <si>
    <t>ESCENARIO</t>
  </si>
  <si>
    <t>PIB (var. anual, %)</t>
  </si>
  <si>
    <t>PIB no minero (var. anual, %)</t>
  </si>
  <si>
    <t>Demanda Interna (var. anual, %)</t>
  </si>
  <si>
    <t>Cuadro II.10.1</t>
  </si>
  <si>
    <t>Holguras compatibles con el BCA</t>
  </si>
  <si>
    <t>Cuadro II.8.2</t>
  </si>
  <si>
    <t>Gasto estimado por concepto de intereses, 2022-2026</t>
  </si>
  <si>
    <t>Gasto por intereses</t>
  </si>
  <si>
    <t>Cuadro III.10.1</t>
  </si>
  <si>
    <t>(1) Se proyectan mayores ingresos por $280.616 millones en 2022 por la reversión de medidas (MTTRA) implementadas durante 2020 y 2021 para enfrentar la pandemia.</t>
  </si>
  <si>
    <t>(2) Actualizado con información rectificada por el SII a junio de 2022. El resto de las medidas corresponden proyecciones de los Informes Financieros correspondientes, corregidos por nueva inflación proyectada.</t>
  </si>
  <si>
    <t>Proyección      IFP 1T22</t>
  </si>
  <si>
    <t>Proyección          IFP 2T22</t>
  </si>
  <si>
    <t>Proyección     IFP 1T22</t>
  </si>
  <si>
    <t>Var. % Proyección      IFP 2T22/IFP 1T22</t>
  </si>
  <si>
    <t>Var. % Proyección      IFP 2T22/2021</t>
  </si>
  <si>
    <t>Ministerio de Hacienda/ Comité de expertos, reunido en agosto de 2021.</t>
  </si>
  <si>
    <t>Comité de expertos, reunido en agosto de 2021.</t>
  </si>
  <si>
    <t>(4.2.1) Impuesto Primera Categoría (abril de 2022)</t>
  </si>
  <si>
    <t>(4.2.3) Créditos (abril de 2022)</t>
  </si>
  <si>
    <t>(4.1.1) Impuesto Específico (abril de 2022)</t>
  </si>
  <si>
    <r>
      <t>(1) Balance Efectivo (BD</t>
    </r>
    <r>
      <rPr>
        <b/>
        <vertAlign val="subscript"/>
        <sz val="10"/>
        <rFont val="Calibri"/>
        <family val="2"/>
        <scheme val="minor"/>
      </rPr>
      <t>2022</t>
    </r>
    <r>
      <rPr>
        <b/>
        <sz val="10"/>
        <rFont val="Calibri"/>
        <family val="2"/>
        <scheme val="minor"/>
      </rPr>
      <t>)</t>
    </r>
  </si>
  <si>
    <r>
      <t>(2) Efecto Cíclico (AC</t>
    </r>
    <r>
      <rPr>
        <b/>
        <vertAlign val="subscript"/>
        <sz val="10"/>
        <rFont val="Calibri"/>
        <family val="2"/>
        <scheme val="minor"/>
      </rPr>
      <t>2022</t>
    </r>
    <r>
      <rPr>
        <b/>
        <sz val="10"/>
        <rFont val="Calibri"/>
        <family val="2"/>
        <scheme val="minor"/>
      </rPr>
      <t>)</t>
    </r>
  </si>
  <si>
    <r>
      <t>(3)= (1-2) Balance Cíclicamente Ajustado (BCA</t>
    </r>
    <r>
      <rPr>
        <b/>
        <vertAlign val="subscript"/>
        <sz val="10"/>
        <rFont val="Calibri"/>
        <family val="2"/>
        <scheme val="minor"/>
      </rPr>
      <t>2022</t>
    </r>
    <r>
      <rPr>
        <b/>
        <sz val="10"/>
        <rFont val="Calibri"/>
        <family val="2"/>
        <scheme val="minor"/>
      </rPr>
      <t>)</t>
    </r>
  </si>
  <si>
    <t>MM$2022</t>
  </si>
  <si>
    <t>(1) La variación real del gasto 2023 se calcula con respecto a la Ley Aprobada 2021.</t>
  </si>
  <si>
    <t>Balances del Gobierno Central Total 2023-2026, escenario optimista</t>
  </si>
  <si>
    <t>Cuadro II.10.3</t>
  </si>
  <si>
    <t>Balances del Gobierno Central Total 2023-2026, escenario pesimista</t>
  </si>
  <si>
    <t>Cuadro II.10.4</t>
  </si>
  <si>
    <t xml:space="preserve">   Variación por actualización Tipo de Cambio</t>
  </si>
  <si>
    <t xml:space="preserve">   Variación por menores gastos en intereses</t>
  </si>
  <si>
    <r>
      <t>Actualización del Gasto 2022 IFP 1T22</t>
    </r>
    <r>
      <rPr>
        <b/>
        <vertAlign val="superscript"/>
        <sz val="10"/>
        <color rgb="FF000000"/>
        <rFont val="Calibri"/>
        <family val="2"/>
        <scheme val="minor"/>
      </rPr>
      <t>(1)</t>
    </r>
  </si>
  <si>
    <r>
      <t xml:space="preserve">   Medidas fiscales de Apoyo Transitorio e inflación</t>
    </r>
    <r>
      <rPr>
        <vertAlign val="superscript"/>
        <sz val="10"/>
        <color rgb="FF000000"/>
        <rFont val="Calibri"/>
        <family val="2"/>
        <scheme val="minor"/>
      </rPr>
      <t>(2)</t>
    </r>
  </si>
  <si>
    <t>% de var. proy. 2022/2021</t>
  </si>
  <si>
    <t>% de var. proy. 2022/Ley Aprobada 2022</t>
  </si>
  <si>
    <t>(1)  Supone inflación y tipo de cambio del IFP 1T22: 8,9% y $811 por dólar, respectivamente.</t>
  </si>
  <si>
    <t>(2) Mantención de medidas para enfrentar la crisis sanitaria producto de la pandemia por Covid-19, implementación de medidas de apoyo social transitorio y mayor gasto producto del impacto de la inflación en determinados beneficios establecidos por ley.</t>
  </si>
  <si>
    <t>(3) Supone inflación actualizada de 11,1% promedio en el año y tipo de cambio 2022 promedio de $854 por dólar.</t>
  </si>
  <si>
    <t xml:space="preserve">   Tributación resto contribuyentes</t>
  </si>
  <si>
    <r>
      <t>Otros Ingresos</t>
    </r>
    <r>
      <rPr>
        <vertAlign val="superscript"/>
        <sz val="10"/>
        <color rgb="FF000000"/>
        <rFont val="Calibri"/>
        <family val="2"/>
        <scheme val="minor"/>
      </rPr>
      <t>(1)</t>
    </r>
  </si>
  <si>
    <t xml:space="preserve">Nota: Corresponde a los parámetros del Comité del PIB Tendencial y del Comité Consultivo del Precio de Referencia del Cobre reunidos en agosto de 2021, con ocasión de la elaboración del Presupuesto del año 2022. El PIB tendencial calculado en el presente IFP y utilizado para el cálculo del Balance Estructural utiliza la Compilación de Referencia 2018.	</t>
  </si>
  <si>
    <t>Nota: El cálculo del componente cíclico estimado, incluye el descuento de las medidas de reversión automáticas consideradas para 2022, tal como señala la metodología vigente. Los montos descontados son: $280.616 millones estimados en la línea (1.5) por postergaciones en el pago de IVA y devolución de remanentes. Todos estos montos corresponden a beneficios otorgados por el Acuerdo Covid, Ley N°21.353 y el Decreto N°611 de 2021, del Ministerio de Hacienda.</t>
  </si>
  <si>
    <t>Informes financieros de Proyectos de Ley enviados entre abril y junio de 2022, con efectos en los gastos fiscales</t>
  </si>
  <si>
    <t>N°IF</t>
  </si>
  <si>
    <t>BOLETÍN</t>
  </si>
  <si>
    <t>MENSAJE</t>
  </si>
  <si>
    <t>NOMBRE IF</t>
  </si>
  <si>
    <t>EFECTO EN GASTO</t>
  </si>
  <si>
    <t>14901-13</t>
  </si>
  <si>
    <t>005-370</t>
  </si>
  <si>
    <t>Proyecto de Ley que establece una alternativa al retiro de Fondos Previsionales a través de la subrogación voluntaria para la realización de los pagos que indica y que flexibiliza requisitos de acceso al Seguro de Desempleo de la Ley N°19.728 e incrementa el monto de sus prestaciones</t>
  </si>
  <si>
    <t xml:space="preserve"> $                                            - </t>
  </si>
  <si>
    <t>Indicaciones al Proyecto de Ley que establece una alternativa al retiro de Fondos Previsionales a través de la subrogación voluntaria para la realización de los pagos que indica y que flexibiliza requisitos de acceso al Seguro de Desempleo de la Ley N°19.728 e incrementa el monto de sus prestaciones</t>
  </si>
  <si>
    <t>11632-15</t>
  </si>
  <si>
    <t>012-370</t>
  </si>
  <si>
    <t>Indicaciones al proyecto de ley para reconocer el internet como un servicio público de telecomunicaciones</t>
  </si>
  <si>
    <t>14936-13</t>
  </si>
  <si>
    <t>013-370</t>
  </si>
  <si>
    <t>Reajusta el monto del Ingreso Mínimo Mensual, así como la Asignación Familiar y Maternal, y el Subsidio Familiar, otorga un subsidio temporal a las Micro, Pequeñas y Medianas Empresas en la forma que indica, y establece un aporte compensatorio del aumento del valor de la Canasta Básica de Alimentos</t>
  </si>
  <si>
    <t>14945-05</t>
  </si>
  <si>
    <t>014-370</t>
  </si>
  <si>
    <t>Proyecto de ley que inyecta recursos al fondo de estabilización de precios del petróleo creado por la ley n°19.030</t>
  </si>
  <si>
    <t>14946-07</t>
  </si>
  <si>
    <t>Proyecto de ley de responsabilidad parental y pago efectivo de las deudas por pensiones de alimentos</t>
  </si>
  <si>
    <t>14947-05</t>
  </si>
  <si>
    <t>017-370</t>
  </si>
  <si>
    <t>Modifica el decreto con fuerza de ley N°16, de 1986, del Ministerio del Trabajo y Previsión Social, con el objeto de facultar temporalmente al Director(a) General del Crédito Prendario para condonar intereses moratorios de créditos pignoraticios que se hubieren devengado durante el período que indica.</t>
  </si>
  <si>
    <t>018-370</t>
  </si>
  <si>
    <t>Indicaciones al Proyecto de ley que Reajusta el monto del Ingreso Mínimo Mensual, así como la Asignación Familiar y Maternal, y el Subsidio Familiar, otorga un subsidio temporal a las Micro, Pequeñas y Medianas Empresas en la forma que indica, y establece un aporte compensatorio del aumento del valor de la Canasta Básica de Alimentos</t>
  </si>
  <si>
    <t>019-370</t>
  </si>
  <si>
    <t>14969-06</t>
  </si>
  <si>
    <t>021-370</t>
  </si>
  <si>
    <t>Proyecto de Ley que modifica la Ley N°21.180, de Transformación Digital del Estado</t>
  </si>
  <si>
    <t>023-370</t>
  </si>
  <si>
    <t>Indicación al proyecto de ley para reconocer el internet como un servicio público de telecomunicaciones</t>
  </si>
  <si>
    <t>Proyecto de ley que Reajusta el monto del Ingreso Mínimo Mensual, así como la Asignación Familiar y Maternal, y el Subsidio Familiar, otorga un subsidio temporal a las Micro, Pequeñas y Medianas Empresas en la forma que indica, y establece un aporte compensatorio del aumento del valor de la Canasta Básica de Alimentos</t>
  </si>
  <si>
    <t>11.092-07 y N°11.144-07, refundidos</t>
  </si>
  <si>
    <t>024-370</t>
  </si>
  <si>
    <t xml:space="preserve">Indicaciones al Proyecto de Ley que Regula la Protección y el Tratamiento de los Datos Personales y crea la Agencia de Protección de Datos Personales </t>
  </si>
  <si>
    <t>14619-12</t>
  </si>
  <si>
    <t>026-370</t>
  </si>
  <si>
    <t>Indicaciones al proyecto de ley que Modifica la ley N°21.202, para agregar mecanismos de participación directa en las solicitudes de reconocimiento de la calidad de humedal urbano</t>
  </si>
  <si>
    <t>14991-08</t>
  </si>
  <si>
    <t>030-370</t>
  </si>
  <si>
    <t>Proyecto de Ley que crea un Fondo de Estabilización y Emergencia Energética y establece un nuevo Mecanismo de Estabilización Transitorio de Precios de la Electricidad para clientes sometidos a regulación de precios</t>
  </si>
  <si>
    <t>032-370</t>
  </si>
  <si>
    <t>037-370</t>
  </si>
  <si>
    <t>15022-05</t>
  </si>
  <si>
    <t>040-370</t>
  </si>
  <si>
    <t>Proyecto de Ley que aumenta el Límite del Mecanismo de Estabilización de Precios de los Combustibles creado por la Ley N°20.765 y actualiza el umbral de ajuste semanal</t>
  </si>
  <si>
    <t>041-370</t>
  </si>
  <si>
    <t>Indicaciones al Proyecto de Ley que crea un Fondo de Estabilización y Emergencia Energética y establece un nuevo Mecanismo de Estabilización Transitorio de Precios de la Electricidad para clientes sometidos a regulación de precios.</t>
  </si>
  <si>
    <t>044-370</t>
  </si>
  <si>
    <t>Proyecto de Acuerdo que Aprueba el “Acuerdo entre el Gobierno de la República de Chile y el Gobierno del Sultanato de Omán sobre Exención Mutua de Visa para Titulares de Pasaportes Diplomáticos, Especiales, de Servicio y Oficiales”, suscrito en El Cairo, República Árabe de Egipto, el 22 de marzo de 2022</t>
  </si>
  <si>
    <t>045-370</t>
  </si>
  <si>
    <t>Retira y Formula Indicaciones al Proyecto de Ley que Regula la Protección y el Tratamiento de los Datos Personales y crea la Agencia de Protección de Datos Personales  </t>
  </si>
  <si>
    <t>14570-05</t>
  </si>
  <si>
    <t>046-370</t>
  </si>
  <si>
    <t xml:space="preserve">Indicaciones al Proyecto de Ley para promover la competencia e inclusión financiera a través de la innovación y tecnología en la prestación de servicios financieros. </t>
  </si>
  <si>
    <t>13.195-06, 13.746-06</t>
  </si>
  <si>
    <t>Indicación al Proyecto de ley que modifica el régimen de tramitación y entrada en vigencia de los reglamentos que fijen o modifiquen las plantas de personal municipal, dictados de conformidad con la Ley N°18.695, Orgánica Constitucional de Municipalidades</t>
  </si>
  <si>
    <t>14.946-07</t>
  </si>
  <si>
    <t>052-370</t>
  </si>
  <si>
    <t>Indicaciones al proyecto de ley de responsabilidad parental y pago efectivo de las deudas por pensiones de alimentos</t>
  </si>
  <si>
    <t>053-370</t>
  </si>
  <si>
    <t>Proyecto de ley que modifica el Código del Trabajo para asegurar la oferta de servicios de transporte público durante periodos de elecciones populares, plebiscitos y feriados irrenunciables</t>
  </si>
  <si>
    <t>054-370</t>
  </si>
  <si>
    <t>Proyecto de ley que introduce mejoras al Transporte Público Remunerados de Pasajeros</t>
  </si>
  <si>
    <t>057-370</t>
  </si>
  <si>
    <t>Proyecto de ley que modifica el régimen aplicable al chequeo de rentabilidad anual al que están sujetas las empresas concesionarias de distribución de gas</t>
  </si>
  <si>
    <t>056-370</t>
  </si>
  <si>
    <t>Proyecto de ley que modifica la Ley N°19.132, que crea empresa Televisión Nacional de Chile, en el sentido de otorgar la calidad de Director al representante de los trabajadores en el Directorio.</t>
  </si>
  <si>
    <t>058-370</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</si>
  <si>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</si>
  <si>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(cantidad y millones de pesos 2022)</t>
  </si>
  <si>
    <t>Número de declaraciones Operación Renta 2022</t>
  </si>
  <si>
    <t>Segmento</t>
  </si>
  <si>
    <t>Total Declaraciones</t>
  </si>
  <si>
    <t>Solicitan Devolución</t>
  </si>
  <si>
    <t>Con Pago</t>
  </si>
  <si>
    <t>Calzadas</t>
  </si>
  <si>
    <t>Cantidad</t>
  </si>
  <si>
    <t>Monto Millones $</t>
  </si>
  <si>
    <t>Personas</t>
  </si>
  <si>
    <t>Empresas</t>
  </si>
  <si>
    <t>Fuente: Servicio de Impuestos Internos (SII).</t>
  </si>
  <si>
    <t>Régimen</t>
  </si>
  <si>
    <t xml:space="preserve">(1) Impuesto a la Renta </t>
  </si>
  <si>
    <t>(1.1) Tramos Impuesto Global Complementario</t>
  </si>
  <si>
    <t>(1.2) Desintegración</t>
  </si>
  <si>
    <t>(1.3) = (1.1)+(1.2)</t>
  </si>
  <si>
    <t>(1.4) Tasa al diferimiento de impuestos finales</t>
  </si>
  <si>
    <t>(1.5) Impuesto sustitutivo a las utilidades acumuladas</t>
  </si>
  <si>
    <t>(1.6) Cambios en arriendos</t>
  </si>
  <si>
    <t>(1.7) Ganancias de capital en instrumentos bursátiles</t>
  </si>
  <si>
    <t>(2) Impuesto al Patrimonio</t>
  </si>
  <si>
    <t>(3) Royalty a la gran minería</t>
  </si>
  <si>
    <t>(4) Reducción de exenciones</t>
  </si>
  <si>
    <t>(4.1) Exenciones FIP</t>
  </si>
  <si>
    <t>(4.2) Exenciones FIPU</t>
  </si>
  <si>
    <t>(4.3) Renta presunta</t>
  </si>
  <si>
    <t>(4.4) Límite pérdidas</t>
  </si>
  <si>
    <t>(4.5) Limitar beneficio por reinversión de utilidades a régimen Pyme</t>
  </si>
  <si>
    <t>(4.6) Intereses crédito hipotecario</t>
  </si>
  <si>
    <t>(5) Evasión y elusión</t>
  </si>
  <si>
    <t>(6) Impuestos correctivos</t>
  </si>
  <si>
    <t>(7) Aumento en la recaudación = (1)+(2)+(3)+(4)+(5)+(6)</t>
  </si>
  <si>
    <t>(8) Menor recaudación</t>
  </si>
  <si>
    <t>(8.1) Gasto en cuidado</t>
  </si>
  <si>
    <t>(8.2) Menor IDPC y nueva tasa de desarrollo</t>
  </si>
  <si>
    <t>(8.3) Ley de incentivos a la I+D privada</t>
  </si>
  <si>
    <t>(8.4) Crédito especial IVA nuevos emprendimientos</t>
  </si>
  <si>
    <t>(9) Aumento neto en la recaudación = (7)-(8)</t>
  </si>
  <si>
    <t>Fuente: Ministerio de Hacienda y Dipres.</t>
  </si>
  <si>
    <t>11.092-07 y 11.144-07, refundidos</t>
  </si>
  <si>
    <t>    Precio de referencia (USc$2022/lb) </t>
  </si>
  <si>
    <t>(1) Proyección IFP 1T22 (MM$)</t>
  </si>
  <si>
    <t>(2)  Proyección IFP 2T22 (MM$)</t>
  </si>
  <si>
    <t>Cuadro R.1.1</t>
  </si>
  <si>
    <t xml:space="preserve">Cuadro R.4.1 </t>
  </si>
  <si>
    <t>Proyección de Recaudación Nuevo Pacto Tributaria</t>
  </si>
  <si>
    <t>(% del PIB en régimen)</t>
  </si>
  <si>
    <t>Salud y Pensiones</t>
  </si>
  <si>
    <t>Desarrollo Productivo y Equidad Territorial</t>
  </si>
  <si>
    <t>Educación</t>
  </si>
  <si>
    <t>Cuidados</t>
  </si>
  <si>
    <t>(millones de dólares)</t>
  </si>
  <si>
    <t>Cuadro R.2.1</t>
  </si>
  <si>
    <t>Seguimiento Plan Chile apoya a junio 2022 y Movilización recursos nuevas medidas Chile Apoya Invierno</t>
  </si>
  <si>
    <t>Medida</t>
  </si>
  <si>
    <t>Monto Estimado (US$ Millones)</t>
  </si>
  <si>
    <t>Estado de Avance</t>
  </si>
  <si>
    <t>Mayor aporte a programas de cuidados, apoyo a sectores rezagados y MiPyme</t>
  </si>
  <si>
    <t>Cumplido y en ejecución (convocatorias realizadas para los casos correspondientes). Proyecto de Ley FOGAPE en elaboración.</t>
  </si>
  <si>
    <t>Medidas para contener el alza de los precios de combustibles y transporte</t>
  </si>
  <si>
    <t xml:space="preserve">Cumplido y en ejecución. Proyecto de ley de regulación de competencia en mercado del gas licuado en elaboración. </t>
  </si>
  <si>
    <t>Fondo de Aceleración de Infraestructura</t>
  </si>
  <si>
    <t>Cumplido y en ejecución</t>
  </si>
  <si>
    <t>Salario Mínimo</t>
  </si>
  <si>
    <t>Extensión IFE Laboral y Protege</t>
  </si>
  <si>
    <t xml:space="preserve">Medidas Chile Apoya de Invierno* </t>
  </si>
  <si>
    <t>Anunciado el 11 de julio</t>
  </si>
  <si>
    <t>TOTAL RECURSOS MOVILIZADOS</t>
  </si>
  <si>
    <t>*Se suma un nuevo paquete de medidas con el objetivo de impulsar la generación de empleos y apoyar a las familias en un contexto de encarecimiento del costo de la vida.</t>
  </si>
  <si>
    <t>·         Programa 4 a 7.</t>
  </si>
  <si>
    <t>·         Centros Diurnos de Adulto Mayor (CEDIAM) y Establecimientos de Larga Estadía para Adultos Mayores.</t>
  </si>
  <si>
    <t>·         Red Local de Apoyos y Cuidados.</t>
  </si>
  <si>
    <t>·         Bono Cultura.</t>
  </si>
  <si>
    <t>·         Aumento de cobertura de programas Corfo y Sercotec.</t>
  </si>
  <si>
    <t>·         Fortalecimiento de programa de acceso al crédito para micro y pequeñas empresas no bancarizadas.</t>
  </si>
  <si>
    <t>·         Aumento de recursos para reposición, mejora y creación de espacios para la comercialización de agricultura familiar campesina y artesanal.</t>
  </si>
  <si>
    <t>·         Apoyo a la pequeña minería a través de Enami.</t>
  </si>
  <si>
    <t>·         Flexibilización de los programas de garantías para apoyar a empresas que no accedieron a créditos FOGAPE.</t>
  </si>
  <si>
    <t>·         Combustible: Aumento FEPP, regulación competencia en mercado de gas licuado, y MEPCO.</t>
  </si>
  <si>
    <t>·         Mecanismo de Estabilización de Precios de la Electricidad.</t>
  </si>
  <si>
    <t>·         Transporte: Congelamiento de tarifas del transporte público.</t>
  </si>
  <si>
    <t xml:space="preserve">·         Incremento en la Beca de Alimentos para la Educación Superior BAES.  </t>
  </si>
  <si>
    <t>·         Aumento del Salario Mínimo.</t>
  </si>
  <si>
    <t>·         Apoyo a la Canasta Básica.</t>
  </si>
  <si>
    <t>·         Adelanto del reajuste PGU.</t>
  </si>
  <si>
    <t>·         Apoyo Pyme para aumento de salario mínimo.</t>
  </si>
  <si>
    <t>·         Al segundo y tercer trimestre 2022.</t>
  </si>
  <si>
    <t xml:space="preserve">·         Bono Chile Apoya Invierno: $120.000 para aproximadamente 7.500.000 personas. </t>
  </si>
  <si>
    <t>·         Extensión del Permiso Postnatal Parental.</t>
  </si>
  <si>
    <t>·         Extensión al Subsidio Laboral Protege.</t>
  </si>
  <si>
    <t>·         Extensión del IFE Laboral al cuarto trimestre 2022.</t>
  </si>
  <si>
    <t>(1) Gasto compatible con la meta IFP 1T22</t>
  </si>
  <si>
    <t>(2) Gasto compatible con la meta IFP 2T22</t>
  </si>
  <si>
    <t>Proyección IFP 4T21</t>
  </si>
  <si>
    <t>% de var. proy.      IFP 2T22/IFP 1T22</t>
  </si>
  <si>
    <t>Proyección
IFP 4T21</t>
  </si>
  <si>
    <t>Proyección   IFP 1T22</t>
  </si>
  <si>
    <t>Proyección   IFP 2T22</t>
  </si>
  <si>
    <r>
      <t>20.478</t>
    </r>
    <r>
      <rPr>
        <vertAlign val="superscript"/>
        <sz val="10"/>
        <rFont val="Calibri"/>
        <family val="2"/>
        <scheme val="minor"/>
      </rPr>
      <t>(1)</t>
    </r>
  </si>
  <si>
    <t>Los niveles nominales de PIB proyectado para el período corresponden a: $276.171.339 millones para 2023; $291.927.414 millones para 2024; $308.121.190 millones para 2025 y $325.287.609 millones para 2026.</t>
  </si>
  <si>
    <t>Nota: Corresponde a los parámetros del Comité del PIB Tendencial y del Comité Consultivo del Precio de Referencia del Cobre reunidos en agosto de 2021, con ocasión de la elaboración del Presupuesto del año 2022. El PIB tendencial calculado en el presente IFP y utilizado para el cálculo del Balance Estructural utiliza la Compilación de Referencia 2018.</t>
  </si>
  <si>
    <t>Destino</t>
  </si>
  <si>
    <t>Cuadro R.4.2</t>
  </si>
  <si>
    <t>Destino en régimen de la Reforma Tributaria</t>
  </si>
  <si>
    <r>
      <t>Actualización del Gasto 2022 IFP 2T22</t>
    </r>
    <r>
      <rPr>
        <b/>
        <vertAlign val="superscript"/>
        <sz val="10"/>
        <color rgb="FF000000"/>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</si>
</sst>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 #,##0.00_-;\-* #,##0.00_-;_-* &quot;-&quot;??_-;_-@_-"/>
    <numFmt numFmtId="165" formatCode="0.0"/>
    <numFmt numFmtId="166" formatCode="0.0%"/>
    <numFmt numFmtId="167" formatCode="_-* #,##0_-;\-* #,##0_-;_-* &quot;-&quot;??_-;_-@_-"/>
    <numFmt numFmtId="168" formatCode="#,##0.0"/>
    <numFmt numFmtId="169" formatCode="_-* #,##0.0_-;\-* #,##0.0_-;_-* &quot;-&quot;??_-;_-@_-"/>
    <numFmt numFmtId="170" formatCode="_(&quot;$&quot;* #,##0.00_);_(&quot;$&quot;* \(#,##0.00\);_(&quot;$&quot;* &quot;-&quot;??_);_(@_)"/>
    <numFmt numFmtId="171" formatCode="_(&quot;$&quot;* #,##0_);_(&quot;$&quot;* \(#,##0\);_(&quot;$&quot;* &quot;-&quot;_);_(@_)"/>
    <numFmt numFmtId="172" formatCode="_-* #,##0_-;\-* #,##0_-;_-* &quot;-&quot;_-;_-@_-"/>
    <numFmt numFmtId="173" formatCode="#,##0.000"/>
    <numFmt numFmtId="174" formatCode="_ * #,##0.0_ ;_ * \-#,##0.0_ ;_ * &quot;-&quot;_ ;_ @_ "/>
    <numFmt numFmtId="175" formatCode="#,##0_ ;[Red]\-#,##0\ "/>
  </numFmts>
  <fonts count="3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vertAlign val="superscript"/>
      <sz val="10"/>
      <color rgb="FF000000"/>
      <name val="Calibri"/>
      <family val="2"/>
      <scheme val="minor"/>
    </font>
    <font>
      <b/>
      <vertAlign val="superscript"/>
      <sz val="10"/>
      <color rgb="FF000000"/>
      <name val="Calibri"/>
      <family val="2"/>
      <scheme val="minor"/>
    </font>
    <font>
      <sz val="10"/>
      <color rgb="FFFFFFFF"/>
      <name val="Calibri"/>
      <family val="2"/>
      <scheme val="minor"/>
    </font>
    <font>
      <b/>
      <sz val="10"/>
      <color rgb="FFFFFFFF"/>
      <name val="Calibri"/>
      <family val="2"/>
      <scheme val="minor"/>
    </font>
    <font>
      <b/>
      <sz val="10"/>
      <name val="Calibri"/>
      <family val="2"/>
      <scheme val="minor"/>
    </font>
    <font>
      <sz val="10"/>
      <name val="Calibri"/>
      <family val="2"/>
      <scheme val="minor"/>
    </font>
    <font>
      <i/>
      <sz val="10"/>
      <name val="Calibri"/>
      <family val="2"/>
      <scheme val="minor"/>
    </font>
    <font>
      <b/>
      <sz val="10"/>
      <name val="Calibri"/>
      <family val="2"/>
    </font>
    <font>
      <sz val="10"/>
      <name val="Calibri"/>
      <family val="2"/>
    </font>
    <font>
      <i/>
      <sz val="10"/>
      <name val="Calibri"/>
      <family val="2"/>
    </font>
    <font>
      <i/>
      <sz val="10"/>
      <color theme="1"/>
      <name val="Calibri"/>
      <family val="2"/>
      <scheme val="minor"/>
    </font>
    <font>
      <vertAlign val="superscript"/>
      <sz val="10"/>
      <name val="Calibri"/>
      <family val="2"/>
    </font>
    <font>
      <sz val="10"/>
      <color rgb="FFFF0000"/>
      <name val="Calibri"/>
      <family val="2"/>
      <scheme val="minor"/>
    </font>
    <font>
      <sz val="10"/>
      <name val="Arial"/>
      <family val="2"/>
    </font>
    <font>
      <sz val="8"/>
      <name val="Calibri"/>
      <family val="2"/>
      <scheme val="minor"/>
    </font>
    <font>
      <vertAlign val="superscript"/>
      <sz val="10"/>
      <name val="Calibri"/>
      <family val="2"/>
      <scheme val="minor"/>
    </font>
    <font>
      <sz val="12"/>
      <color theme="1"/>
      <name val="Calibri"/>
      <family val="2"/>
      <scheme val="minor"/>
    </font>
    <font>
      <b/>
      <sz val="11"/>
      <color theme="1"/>
      <name val="Calibri"/>
      <family val="2"/>
      <scheme val="minor"/>
    </font>
    <font>
      <vertAlign val="superscript"/>
      <sz val="10"/>
      <color theme="1"/>
      <name val="Calibri"/>
      <family val="2"/>
      <scheme val="minor"/>
    </font>
    <font>
      <b/>
      <vertAlign val="superscript"/>
      <sz val="10"/>
      <color theme="1"/>
      <name val="Calibri"/>
      <family val="2"/>
      <scheme val="minor"/>
    </font>
    <font>
      <sz val="11"/>
      <color rgb="FF9C0006"/>
      <name val="Calibri"/>
      <family val="2"/>
      <scheme val="minor"/>
    </font>
    <font>
      <b/>
      <vertAlign val="subscript"/>
      <sz val="10"/>
      <name val="Calibri"/>
      <family val="2"/>
      <scheme val="minor"/>
    </font>
    <font>
      <i/>
      <sz val="10"/>
      <color rgb="FF000000"/>
      <name val="Calibri"/>
      <family val="2"/>
      <scheme val="minor"/>
    </font>
    <font>
      <sz val="10"/>
      <color rgb="FF44444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0" fontId="1" fillId="0" borderId="0"/>
    <xf numFmtId="0" fontId="22" fillId="0" borderId="0"/>
    <xf numFmtId="9" fontId="1" fillId="0" borderId="0" applyFont="0" applyFill="0" applyBorder="0" applyAlignment="0" applyProtection="0"/>
    <xf numFmtId="164" fontId="1" fillId="0" borderId="0" applyFont="0" applyFill="0" applyBorder="0" applyAlignment="0" applyProtection="0"/>
    <xf numFmtId="0" fontId="26" fillId="5" borderId="0" applyNumberFormat="0" applyBorder="0" applyAlignment="0" applyProtection="0"/>
  </cellStyleXfs>
  <cellXfs count="804">
    <xf numFmtId="0" fontId="0" fillId="0" borderId="0" xfId="0"/>
    <xf numFmtId="0" fontId="2" fillId="2" borderId="0" xfId="0" applyFont="1" applyFill="1"/>
    <xf numFmtId="0" fontId="3" fillId="2" borderId="0" xfId="0" applyFont="1" applyFill="1"/>
    <xf numFmtId="0" fontId="5" fillId="2" borderId="0" xfId="0" applyFont="1" applyFill="1" applyAlignment="1">
      <alignment vertical="center"/>
    </xf>
    <xf numFmtId="0" fontId="4" fillId="2" borderId="5" xfId="0" applyFont="1" applyFill="1" applyBorder="1" applyAlignment="1">
      <alignment vertical="center"/>
    </xf>
    <xf numFmtId="0" fontId="5" fillId="2" borderId="5" xfId="0" applyFont="1" applyFill="1" applyBorder="1" applyAlignment="1">
      <alignment horizontal="left" vertical="center" indent="1"/>
    </xf>
    <xf numFmtId="0" fontId="5" fillId="2" borderId="5" xfId="0" applyFont="1" applyFill="1" applyBorder="1" applyAlignment="1">
      <alignment horizontal="left" vertical="center" indent="2"/>
    </xf>
    <xf numFmtId="0" fontId="5" fillId="2" borderId="7" xfId="0" applyFont="1" applyFill="1" applyBorder="1" applyAlignment="1">
      <alignment horizontal="left" vertical="center" indent="1"/>
    </xf>
    <xf numFmtId="0" fontId="3" fillId="2" borderId="10" xfId="0" applyFont="1" applyFill="1" applyBorder="1" applyAlignment="1">
      <alignmen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3" fontId="3" fillId="2" borderId="0" xfId="0" applyNumberFormat="1" applyFont="1" applyFill="1"/>
    <xf numFmtId="0" fontId="5" fillId="2" borderId="0" xfId="0" applyFont="1" applyFill="1" applyAlignment="1">
      <alignment horizontal="justify" vertical="center"/>
    </xf>
    <xf numFmtId="0" fontId="2" fillId="2" borderId="0" xfId="0" applyFont="1" applyFill="1" applyAlignment="1">
      <alignment horizontal="justify"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vertical="center"/>
    </xf>
    <xf numFmtId="0" fontId="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3" xfId="0" applyFont="1" applyFill="1" applyBorder="1" applyAlignment="1">
      <alignment vertical="center" wrapText="1"/>
    </xf>
    <xf numFmtId="0" fontId="3" fillId="2" borderId="4" xfId="0" applyFont="1" applyFill="1" applyBorder="1" applyAlignment="1">
      <alignment vertical="center"/>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0" xfId="0" applyFont="1" applyFill="1" applyAlignment="1">
      <alignment vertical="center"/>
    </xf>
    <xf numFmtId="0" fontId="3" fillId="2" borderId="0" xfId="0" applyFont="1" applyFill="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4" fillId="2" borderId="12" xfId="0" applyFont="1" applyFill="1" applyBorder="1" applyAlignment="1">
      <alignment horizontal="center" vertical="center"/>
    </xf>
    <xf numFmtId="0" fontId="3" fillId="2" borderId="0" xfId="0" applyFont="1" applyFill="1" applyBorder="1" applyAlignment="1">
      <alignment horizontal="left" vertical="center"/>
    </xf>
    <xf numFmtId="1" fontId="3" fillId="2" borderId="0" xfId="0" applyNumberFormat="1" applyFont="1" applyFill="1"/>
    <xf numFmtId="0" fontId="4" fillId="2" borderId="5" xfId="0" applyFont="1" applyFill="1" applyBorder="1" applyAlignment="1">
      <alignment vertical="center" wrapText="1"/>
    </xf>
    <xf numFmtId="0" fontId="5" fillId="2" borderId="5" xfId="0" applyFont="1" applyFill="1" applyBorder="1" applyAlignment="1">
      <alignment vertical="center" wrapText="1"/>
    </xf>
    <xf numFmtId="0" fontId="3" fillId="2" borderId="10" xfId="0" applyFont="1" applyFill="1" applyBorder="1" applyAlignment="1">
      <alignment vertical="center" wrapText="1"/>
    </xf>
    <xf numFmtId="0" fontId="4" fillId="2" borderId="1" xfId="0" applyFont="1" applyFill="1" applyBorder="1" applyAlignment="1">
      <alignment horizontal="center" vertical="center" wrapText="1"/>
    </xf>
    <xf numFmtId="0" fontId="2" fillId="2" borderId="0" xfId="0" applyFont="1" applyFill="1" applyAlignment="1">
      <alignment horizontal="left" vertical="center"/>
    </xf>
    <xf numFmtId="0" fontId="3" fillId="2" borderId="0" xfId="0" applyFont="1" applyFill="1" applyAlignment="1">
      <alignment horizontal="left"/>
    </xf>
    <xf numFmtId="167" fontId="3" fillId="2" borderId="0" xfId="0" applyNumberFormat="1" applyFont="1" applyFill="1"/>
    <xf numFmtId="0" fontId="8" fillId="2" borderId="10" xfId="0" applyFont="1" applyFill="1" applyBorder="1" applyAlignment="1">
      <alignment vertical="center"/>
    </xf>
    <xf numFmtId="0" fontId="4" fillId="2" borderId="10" xfId="0" applyFont="1" applyFill="1" applyBorder="1" applyAlignment="1">
      <alignment vertical="center"/>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0" borderId="0" xfId="0" applyFont="1"/>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5" xfId="0" applyFont="1" applyFill="1" applyBorder="1" applyAlignment="1">
      <alignment vertical="center"/>
    </xf>
    <xf numFmtId="0" fontId="11" fillId="2" borderId="5" xfId="0" applyFont="1" applyFill="1" applyBorder="1" applyAlignment="1">
      <alignment vertical="center"/>
    </xf>
    <xf numFmtId="0" fontId="10" fillId="2" borderId="7" xfId="0" applyFont="1" applyFill="1" applyBorder="1" applyAlignment="1">
      <alignment vertical="center"/>
    </xf>
    <xf numFmtId="0" fontId="10" fillId="2" borderId="9" xfId="0" applyFont="1" applyFill="1" applyBorder="1" applyAlignment="1">
      <alignment horizontal="center" vertical="center" wrapText="1"/>
    </xf>
    <xf numFmtId="0" fontId="10" fillId="2" borderId="10" xfId="0" applyFont="1" applyFill="1" applyBorder="1" applyAlignment="1">
      <alignment vertical="center"/>
    </xf>
    <xf numFmtId="0" fontId="10" fillId="2" borderId="12" xfId="0" applyFont="1" applyFill="1" applyBorder="1" applyAlignment="1">
      <alignment horizontal="center" vertical="center" wrapText="1"/>
    </xf>
    <xf numFmtId="0" fontId="10" fillId="2" borderId="0" xfId="0" applyFont="1" applyFill="1" applyAlignment="1">
      <alignment horizontal="left" vertical="center"/>
    </xf>
    <xf numFmtId="0" fontId="11" fillId="2" borderId="0" xfId="0" applyFont="1" applyFill="1"/>
    <xf numFmtId="0" fontId="11" fillId="2" borderId="0" xfId="0" applyFont="1" applyFill="1" applyAlignment="1">
      <alignment horizontal="left" vertical="center"/>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xf>
    <xf numFmtId="0" fontId="11" fillId="2" borderId="0" xfId="0" applyFont="1" applyFill="1" applyAlignment="1">
      <alignment horizontal="center" vertical="center"/>
    </xf>
    <xf numFmtId="0" fontId="10" fillId="2" borderId="5" xfId="0" applyFont="1" applyFill="1" applyBorder="1" applyAlignment="1">
      <alignment horizontal="justify" vertical="center" wrapText="1"/>
    </xf>
    <xf numFmtId="0" fontId="10" fillId="2" borderId="13" xfId="0" quotePrefix="1" applyFont="1" applyFill="1" applyBorder="1" applyAlignment="1">
      <alignment horizontal="center" vertical="center" wrapText="1"/>
    </xf>
    <xf numFmtId="0" fontId="10" fillId="2" borderId="7" xfId="0" applyFont="1" applyFill="1" applyBorder="1" applyAlignment="1">
      <alignment horizontal="justify" vertical="center"/>
    </xf>
    <xf numFmtId="0" fontId="10" fillId="2" borderId="1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left" vertical="center" wrapText="1"/>
    </xf>
    <xf numFmtId="167" fontId="10" fillId="2" borderId="13" xfId="4" applyNumberFormat="1" applyFont="1" applyFill="1" applyBorder="1"/>
    <xf numFmtId="166" fontId="11" fillId="2" borderId="0" xfId="2" applyNumberFormat="1" applyFont="1" applyFill="1"/>
    <xf numFmtId="0" fontId="11" fillId="2" borderId="5" xfId="0" applyFont="1" applyFill="1" applyBorder="1" applyAlignment="1">
      <alignment horizontal="left" vertical="center" wrapText="1"/>
    </xf>
    <xf numFmtId="167" fontId="11" fillId="2" borderId="13" xfId="4" applyNumberFormat="1" applyFont="1" applyFill="1" applyBorder="1"/>
    <xf numFmtId="0" fontId="12" fillId="2" borderId="5" xfId="0" applyFont="1" applyFill="1" applyBorder="1" applyAlignment="1">
      <alignment horizontal="left" vertical="center" wrapText="1"/>
    </xf>
    <xf numFmtId="167" fontId="10" fillId="2" borderId="7" xfId="4" applyNumberFormat="1" applyFont="1" applyFill="1" applyBorder="1" applyAlignment="1">
      <alignment horizontal="left" wrapText="1"/>
    </xf>
    <xf numFmtId="167" fontId="10" fillId="2" borderId="14" xfId="4" applyNumberFormat="1" applyFont="1" applyFill="1" applyBorder="1"/>
    <xf numFmtId="3" fontId="10" fillId="2" borderId="14" xfId="4" applyNumberFormat="1" applyFont="1" applyFill="1" applyBorder="1"/>
    <xf numFmtId="0" fontId="11" fillId="2" borderId="0" xfId="0" applyFont="1" applyFill="1" applyAlignment="1">
      <alignment horizontal="left" vertical="center" wrapText="1"/>
    </xf>
    <xf numFmtId="3" fontId="11" fillId="2" borderId="0" xfId="0" applyNumberFormat="1" applyFont="1" applyFill="1"/>
    <xf numFmtId="167" fontId="11" fillId="2" borderId="0" xfId="3" applyNumberFormat="1" applyFont="1" applyFill="1"/>
    <xf numFmtId="0" fontId="13" fillId="2" borderId="0" xfId="0" applyFont="1" applyFill="1" applyAlignment="1">
      <alignment horizontal="left" vertical="center"/>
    </xf>
    <xf numFmtId="0" fontId="14" fillId="2" borderId="0" xfId="0" applyFont="1" applyFill="1"/>
    <xf numFmtId="0" fontId="14" fillId="2" borderId="0" xfId="0" applyFont="1" applyFill="1" applyAlignment="1">
      <alignment horizontal="left" vertical="center"/>
    </xf>
    <xf numFmtId="0" fontId="13" fillId="2" borderId="0" xfId="0" applyFont="1" applyFill="1" applyAlignment="1">
      <alignment horizontal="center" vertical="center"/>
    </xf>
    <xf numFmtId="0" fontId="13" fillId="2" borderId="2" xfId="0" applyFont="1" applyFill="1" applyBorder="1" applyAlignment="1">
      <alignment vertical="center"/>
    </xf>
    <xf numFmtId="0" fontId="14" fillId="2" borderId="5" xfId="0" applyFont="1" applyFill="1" applyBorder="1" applyAlignment="1">
      <alignment vertical="center"/>
    </xf>
    <xf numFmtId="3" fontId="3" fillId="2" borderId="13" xfId="0" applyNumberFormat="1" applyFont="1" applyFill="1" applyBorder="1" applyAlignment="1">
      <alignment horizontal="right"/>
    </xf>
    <xf numFmtId="0" fontId="15" fillId="2" borderId="5" xfId="0" applyFont="1" applyFill="1" applyBorder="1" applyAlignment="1">
      <alignment vertical="center"/>
    </xf>
    <xf numFmtId="3" fontId="16" fillId="2" borderId="13" xfId="0" applyNumberFormat="1" applyFont="1" applyFill="1" applyBorder="1" applyAlignment="1">
      <alignment horizontal="right"/>
    </xf>
    <xf numFmtId="0" fontId="14" fillId="2" borderId="7" xfId="0" applyFont="1" applyFill="1" applyBorder="1" applyAlignment="1">
      <alignment vertical="center"/>
    </xf>
    <xf numFmtId="3" fontId="3" fillId="2" borderId="14" xfId="0" applyNumberFormat="1" applyFont="1" applyFill="1" applyBorder="1" applyAlignment="1">
      <alignment horizontal="right"/>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13" xfId="0" quotePrefix="1" applyFont="1" applyFill="1" applyBorder="1" applyAlignment="1">
      <alignment horizontal="center"/>
    </xf>
    <xf numFmtId="3" fontId="11" fillId="2" borderId="13" xfId="0" applyNumberFormat="1" applyFont="1" applyFill="1" applyBorder="1" applyAlignment="1">
      <alignment horizontal="right" vertical="center" wrapText="1"/>
    </xf>
    <xf numFmtId="168" fontId="11" fillId="2" borderId="13" xfId="0" applyNumberFormat="1" applyFont="1" applyFill="1" applyBorder="1" applyAlignment="1">
      <alignment horizontal="center" vertical="center" wrapText="1"/>
    </xf>
    <xf numFmtId="168" fontId="11" fillId="2" borderId="0" xfId="0" applyNumberFormat="1" applyFont="1" applyFill="1" applyAlignment="1">
      <alignment horizontal="center" vertical="center" wrapText="1"/>
    </xf>
    <xf numFmtId="165" fontId="11" fillId="2" borderId="0" xfId="0" applyNumberFormat="1" applyFont="1" applyFill="1"/>
    <xf numFmtId="168" fontId="11" fillId="2" borderId="0" xfId="0" applyNumberFormat="1" applyFont="1" applyFill="1"/>
    <xf numFmtId="0" fontId="10" fillId="2" borderId="13" xfId="0" quotePrefix="1" applyFont="1" applyFill="1" applyBorder="1" applyAlignment="1">
      <alignment horizontal="center"/>
    </xf>
    <xf numFmtId="3" fontId="10" fillId="2" borderId="13" xfId="0" applyNumberFormat="1" applyFont="1" applyFill="1" applyBorder="1" applyAlignment="1">
      <alignment horizontal="right" vertical="center" wrapText="1"/>
    </xf>
    <xf numFmtId="168" fontId="10" fillId="2" borderId="13" xfId="0" applyNumberFormat="1" applyFont="1" applyFill="1" applyBorder="1" applyAlignment="1">
      <alignment horizontal="center" vertical="center" wrapText="1"/>
    </xf>
    <xf numFmtId="168" fontId="10" fillId="2" borderId="0" xfId="0" applyNumberFormat="1" applyFont="1" applyFill="1" applyAlignment="1">
      <alignment horizontal="center" vertical="center" wrapText="1"/>
    </xf>
    <xf numFmtId="0" fontId="10" fillId="2" borderId="14" xfId="0" quotePrefix="1" applyFont="1" applyFill="1" applyBorder="1" applyAlignment="1">
      <alignment horizontal="center"/>
    </xf>
    <xf numFmtId="0" fontId="10" fillId="2" borderId="7" xfId="0" applyFont="1" applyFill="1" applyBorder="1" applyAlignment="1">
      <alignment horizontal="left" vertical="center" wrapText="1"/>
    </xf>
    <xf numFmtId="3" fontId="10" fillId="2" borderId="14" xfId="0" applyNumberFormat="1" applyFont="1" applyFill="1" applyBorder="1" applyAlignment="1">
      <alignment horizontal="right" vertical="center" wrapText="1"/>
    </xf>
    <xf numFmtId="168" fontId="10" fillId="2" borderId="14" xfId="0" applyNumberFormat="1" applyFont="1" applyFill="1" applyBorder="1" applyAlignment="1">
      <alignment horizontal="center" vertical="center" wrapText="1"/>
    </xf>
    <xf numFmtId="0" fontId="2" fillId="2" borderId="14" xfId="0" applyFont="1" applyFill="1" applyBorder="1" applyAlignment="1">
      <alignment horizontal="center"/>
    </xf>
    <xf numFmtId="0" fontId="3" fillId="2" borderId="15" xfId="0" applyFont="1" applyFill="1" applyBorder="1" applyAlignment="1">
      <alignment horizontal="center"/>
    </xf>
    <xf numFmtId="0" fontId="3" fillId="2" borderId="13" xfId="0" applyFont="1" applyFill="1" applyBorder="1" applyAlignment="1">
      <alignment horizontal="center"/>
    </xf>
    <xf numFmtId="0" fontId="2" fillId="2" borderId="0" xfId="0" applyFont="1" applyFill="1" applyAlignment="1">
      <alignment horizontal="center"/>
    </xf>
    <xf numFmtId="0" fontId="10" fillId="2" borderId="2" xfId="0" applyFont="1" applyFill="1" applyBorder="1" applyAlignment="1">
      <alignment horizontal="centerContinuous"/>
    </xf>
    <xf numFmtId="0" fontId="10" fillId="2" borderId="7" xfId="0" applyFont="1" applyFill="1" applyBorder="1"/>
    <xf numFmtId="0" fontId="10" fillId="2" borderId="5" xfId="0" applyFont="1" applyFill="1" applyBorder="1"/>
    <xf numFmtId="165" fontId="2" fillId="2" borderId="13" xfId="2" applyNumberFormat="1" applyFont="1" applyFill="1" applyBorder="1" applyAlignment="1">
      <alignment horizontal="center" vertical="top"/>
    </xf>
    <xf numFmtId="0" fontId="11" fillId="2" borderId="5" xfId="0" applyFont="1" applyFill="1" applyBorder="1"/>
    <xf numFmtId="165" fontId="3" fillId="2" borderId="13" xfId="2" applyNumberFormat="1" applyFont="1" applyFill="1" applyBorder="1" applyAlignment="1">
      <alignment horizontal="center" vertical="top"/>
    </xf>
    <xf numFmtId="0" fontId="10" fillId="2" borderId="2" xfId="0" applyFont="1" applyFill="1" applyBorder="1"/>
    <xf numFmtId="0" fontId="4" fillId="2" borderId="5" xfId="0" applyFont="1" applyFill="1" applyBorder="1" applyAlignment="1">
      <alignment horizontal="justify" vertical="center" wrapText="1"/>
    </xf>
    <xf numFmtId="0" fontId="2" fillId="2" borderId="13" xfId="0" applyFont="1" applyFill="1" applyBorder="1" applyAlignment="1">
      <alignment horizontal="center"/>
    </xf>
    <xf numFmtId="0" fontId="11" fillId="2" borderId="5" xfId="0" applyFont="1" applyFill="1" applyBorder="1" applyAlignment="1">
      <alignment horizontal="left" vertical="center" wrapText="1" indent="1"/>
    </xf>
    <xf numFmtId="3" fontId="10" fillId="2" borderId="13" xfId="0" applyNumberFormat="1" applyFont="1" applyFill="1" applyBorder="1" applyAlignment="1">
      <alignment horizontal="right"/>
    </xf>
    <xf numFmtId="3" fontId="11" fillId="2" borderId="13" xfId="0" applyNumberFormat="1" applyFont="1" applyFill="1" applyBorder="1" applyAlignment="1">
      <alignment horizontal="right"/>
    </xf>
    <xf numFmtId="3" fontId="10" fillId="2" borderId="14" xfId="0" applyNumberFormat="1" applyFont="1" applyFill="1" applyBorder="1" applyAlignment="1">
      <alignment horizontal="right"/>
    </xf>
    <xf numFmtId="0" fontId="10" fillId="2" borderId="5" xfId="0" quotePrefix="1"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1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1" fillId="2" borderId="16" xfId="0" applyFont="1" applyFill="1" applyBorder="1" applyAlignment="1">
      <alignment horizontal="left" vertical="center" wrapText="1"/>
    </xf>
    <xf numFmtId="0" fontId="11" fillId="2" borderId="13" xfId="0"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0" fontId="11" fillId="2" borderId="17" xfId="0" applyFont="1" applyFill="1" applyBorder="1" applyAlignment="1">
      <alignment horizontal="left" vertical="center" wrapText="1"/>
    </xf>
    <xf numFmtId="3" fontId="11" fillId="2" borderId="14" xfId="0" applyNumberFormat="1" applyFont="1" applyFill="1" applyBorder="1" applyAlignment="1">
      <alignment horizontal="center" vertical="center" wrapText="1"/>
    </xf>
    <xf numFmtId="0" fontId="11" fillId="2" borderId="0" xfId="0" applyFont="1" applyFill="1" applyAlignment="1">
      <alignment vertical="center"/>
    </xf>
    <xf numFmtId="0" fontId="11" fillId="2" borderId="1" xfId="0" applyFont="1" applyFill="1" applyBorder="1" applyAlignment="1">
      <alignment vertical="center" wrapText="1"/>
    </xf>
    <xf numFmtId="0" fontId="11" fillId="2" borderId="10" xfId="0" applyFont="1" applyFill="1" applyBorder="1" applyAlignment="1">
      <alignment vertical="center"/>
    </xf>
    <xf numFmtId="0" fontId="11" fillId="2" borderId="2" xfId="0" applyFont="1" applyFill="1" applyBorder="1" applyAlignment="1">
      <alignment vertical="center"/>
    </xf>
    <xf numFmtId="0" fontId="11" fillId="2" borderId="7" xfId="0" applyFont="1" applyFill="1" applyBorder="1" applyAlignment="1">
      <alignment vertical="center"/>
    </xf>
    <xf numFmtId="0" fontId="10" fillId="2" borderId="15" xfId="0" applyFont="1" applyFill="1" applyBorder="1" applyAlignment="1">
      <alignment horizontal="center" vertical="center"/>
    </xf>
    <xf numFmtId="0" fontId="11" fillId="2" borderId="0" xfId="7" applyFont="1" applyFill="1"/>
    <xf numFmtId="0" fontId="10" fillId="2" borderId="0" xfId="7" applyFont="1" applyFill="1"/>
    <xf numFmtId="0" fontId="10" fillId="2" borderId="10" xfId="0" applyFont="1" applyFill="1" applyBorder="1"/>
    <xf numFmtId="3" fontId="10" fillId="2" borderId="1" xfId="0" applyNumberFormat="1" applyFont="1" applyFill="1" applyBorder="1"/>
    <xf numFmtId="3" fontId="11" fillId="2" borderId="13" xfId="0" applyNumberFormat="1" applyFont="1" applyFill="1" applyBorder="1"/>
    <xf numFmtId="3" fontId="10" fillId="2" borderId="15" xfId="0" applyNumberFormat="1" applyFont="1" applyFill="1" applyBorder="1"/>
    <xf numFmtId="0" fontId="0" fillId="2" borderId="0" xfId="0" applyFill="1"/>
    <xf numFmtId="3" fontId="10" fillId="2" borderId="10" xfId="0" applyNumberFormat="1" applyFont="1" applyFill="1" applyBorder="1" applyAlignment="1">
      <alignment horizontal="center" wrapText="1"/>
    </xf>
    <xf numFmtId="3" fontId="10" fillId="2" borderId="15" xfId="0" applyNumberFormat="1" applyFont="1" applyFill="1" applyBorder="1" applyAlignment="1">
      <alignment horizontal="center" wrapText="1"/>
    </xf>
    <xf numFmtId="0" fontId="10" fillId="2" borderId="0" xfId="8" applyFont="1" applyFill="1"/>
    <xf numFmtId="0" fontId="11" fillId="2" borderId="0" xfId="8" applyFont="1" applyFill="1"/>
    <xf numFmtId="165" fontId="10" fillId="2" borderId="14" xfId="7" applyNumberFormat="1" applyFont="1" applyFill="1" applyBorder="1" applyAlignment="1">
      <alignment horizontal="center"/>
    </xf>
    <xf numFmtId="0" fontId="3" fillId="2" borderId="0" xfId="0" applyFont="1" applyFill="1" applyAlignment="1">
      <alignment horizontal="left" vertical="center"/>
    </xf>
    <xf numFmtId="165" fontId="3" fillId="2" borderId="13" xfId="1" applyNumberFormat="1" applyFont="1" applyFill="1" applyBorder="1" applyAlignment="1">
      <alignment horizontal="center" vertical="top"/>
    </xf>
    <xf numFmtId="165" fontId="2" fillId="2" borderId="14" xfId="2" applyNumberFormat="1" applyFont="1" applyFill="1" applyBorder="1" applyAlignment="1">
      <alignment horizontal="center" vertical="top"/>
    </xf>
    <xf numFmtId="0" fontId="4" fillId="2" borderId="7" xfId="0" applyFont="1" applyFill="1" applyBorder="1" applyAlignment="1">
      <alignment horizontal="right" vertical="center"/>
    </xf>
    <xf numFmtId="0" fontId="10" fillId="2" borderId="2" xfId="0" applyFont="1" applyFill="1" applyBorder="1" applyAlignment="1">
      <alignment vertical="center"/>
    </xf>
    <xf numFmtId="3" fontId="2" fillId="2" borderId="13" xfId="1" applyNumberFormat="1" applyFont="1" applyFill="1" applyBorder="1" applyAlignment="1">
      <alignment horizontal="right" vertical="top"/>
    </xf>
    <xf numFmtId="3" fontId="3" fillId="2" borderId="13" xfId="1" applyNumberFormat="1" applyFont="1" applyFill="1" applyBorder="1" applyAlignment="1">
      <alignment horizontal="right" vertical="top"/>
    </xf>
    <xf numFmtId="3" fontId="2" fillId="2" borderId="14" xfId="1" applyNumberFormat="1" applyFont="1" applyFill="1" applyBorder="1" applyAlignment="1">
      <alignment horizontal="right" vertical="top"/>
    </xf>
    <xf numFmtId="0" fontId="11" fillId="2" borderId="0" xfId="0" applyFont="1" applyFill="1" applyAlignment="1">
      <alignment horizontal="left" vertical="center"/>
    </xf>
    <xf numFmtId="0" fontId="11" fillId="2" borderId="1" xfId="0" applyFont="1" applyFill="1" applyBorder="1" applyAlignment="1">
      <alignment vertical="center" wrapText="1"/>
    </xf>
    <xf numFmtId="0" fontId="5" fillId="2" borderId="0" xfId="0" applyFont="1" applyFill="1" applyAlignment="1">
      <alignment vertical="center"/>
    </xf>
    <xf numFmtId="0" fontId="18" fillId="2" borderId="0" xfId="0" applyFont="1" applyFill="1"/>
    <xf numFmtId="0" fontId="11" fillId="2" borderId="5" xfId="8" applyFont="1" applyFill="1" applyBorder="1"/>
    <xf numFmtId="0" fontId="3" fillId="2" borderId="0" xfId="0" applyFont="1" applyFill="1" applyBorder="1"/>
    <xf numFmtId="0" fontId="10" fillId="2" borderId="10" xfId="0" applyFont="1" applyFill="1" applyBorder="1" applyAlignment="1">
      <alignment horizontal="center" vertical="center"/>
    </xf>
    <xf numFmtId="0" fontId="11" fillId="2" borderId="5" xfId="0" applyFont="1" applyFill="1" applyBorder="1" applyAlignment="1">
      <alignment horizontal="left" vertical="center" indent="1"/>
    </xf>
    <xf numFmtId="0" fontId="11" fillId="2" borderId="5" xfId="0" applyFont="1" applyFill="1" applyBorder="1" applyAlignment="1">
      <alignment horizontal="left" vertical="center" wrapText="1" indent="2"/>
    </xf>
    <xf numFmtId="0" fontId="10" fillId="2" borderId="10" xfId="0" applyFont="1" applyFill="1" applyBorder="1" applyAlignment="1">
      <alignment horizontal="center" vertical="center" wrapText="1"/>
    </xf>
    <xf numFmtId="0" fontId="11" fillId="2" borderId="7" xfId="0" applyFont="1" applyFill="1" applyBorder="1" applyAlignment="1">
      <alignment horizontal="left" vertical="center" wrapText="1" indent="1"/>
    </xf>
    <xf numFmtId="0" fontId="10" fillId="2" borderId="5" xfId="0" applyFont="1" applyFill="1" applyBorder="1" applyAlignment="1">
      <alignment vertical="center" wrapText="1"/>
    </xf>
    <xf numFmtId="0" fontId="11" fillId="2" borderId="10" xfId="0" applyFont="1" applyFill="1" applyBorder="1" applyAlignment="1">
      <alignment vertical="center" wrapText="1"/>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11" fillId="2" borderId="13" xfId="0" applyFont="1" applyFill="1" applyBorder="1"/>
    <xf numFmtId="169" fontId="3" fillId="2" borderId="13" xfId="1" applyNumberFormat="1" applyFont="1" applyFill="1" applyBorder="1" applyAlignment="1">
      <alignment horizontal="center" vertical="top"/>
    </xf>
    <xf numFmtId="3" fontId="2" fillId="2" borderId="15" xfId="1" applyNumberFormat="1" applyFont="1" applyFill="1" applyBorder="1" applyAlignment="1">
      <alignment horizontal="right" vertical="top"/>
    </xf>
    <xf numFmtId="165" fontId="2" fillId="2" borderId="15" xfId="2" applyNumberFormat="1" applyFont="1" applyFill="1" applyBorder="1" applyAlignment="1">
      <alignment horizontal="center" vertical="top"/>
    </xf>
    <xf numFmtId="0" fontId="10" fillId="2" borderId="0" xfId="0" applyFont="1" applyFill="1" applyAlignment="1">
      <alignment horizontal="left" vertical="center"/>
    </xf>
    <xf numFmtId="0" fontId="11" fillId="2" borderId="0" xfId="0" applyFont="1" applyFill="1" applyAlignment="1">
      <alignment horizontal="left" vertical="center"/>
    </xf>
    <xf numFmtId="168" fontId="10" fillId="2" borderId="5" xfId="0" applyNumberFormat="1" applyFont="1" applyFill="1" applyBorder="1" applyProtection="1">
      <protection locked="0"/>
    </xf>
    <xf numFmtId="168" fontId="11" fillId="2" borderId="5" xfId="0" applyNumberFormat="1" applyFont="1" applyFill="1" applyBorder="1"/>
    <xf numFmtId="168" fontId="11" fillId="2" borderId="5" xfId="0" applyNumberFormat="1" applyFont="1" applyFill="1" applyBorder="1" applyProtection="1">
      <protection locked="0"/>
    </xf>
    <xf numFmtId="168" fontId="11" fillId="2" borderId="5" xfId="0" applyNumberFormat="1" applyFont="1" applyFill="1" applyBorder="1" applyAlignment="1" applyProtection="1">
      <alignment vertical="top"/>
      <protection locked="0"/>
    </xf>
    <xf numFmtId="0" fontId="3" fillId="2" borderId="10"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justify" vertical="center" wrapText="1"/>
    </xf>
    <xf numFmtId="0" fontId="4" fillId="2" borderId="2" xfId="0" applyFont="1" applyFill="1" applyBorder="1" applyAlignment="1">
      <alignment vertical="center" wrapText="1"/>
    </xf>
    <xf numFmtId="0" fontId="4" fillId="2" borderId="15" xfId="0" applyFont="1" applyFill="1" applyBorder="1" applyAlignment="1">
      <alignment horizontal="center" vertical="center" wrapText="1"/>
    </xf>
    <xf numFmtId="3" fontId="18" fillId="2" borderId="0" xfId="0" applyNumberFormat="1" applyFont="1" applyFill="1"/>
    <xf numFmtId="3" fontId="4" fillId="2" borderId="2" xfId="0" applyNumberFormat="1" applyFont="1" applyFill="1" applyBorder="1" applyAlignment="1">
      <alignment horizontal="center" wrapText="1"/>
    </xf>
    <xf numFmtId="3" fontId="4" fillId="2" borderId="7" xfId="0" applyNumberFormat="1" applyFont="1" applyFill="1" applyBorder="1" applyAlignment="1">
      <alignment horizontal="center" wrapText="1"/>
    </xf>
    <xf numFmtId="0" fontId="4" fillId="2" borderId="7" xfId="8" applyFont="1" applyFill="1" applyBorder="1" applyAlignment="1">
      <alignment horizontal="center" vertical="center"/>
    </xf>
    <xf numFmtId="0" fontId="4" fillId="2" borderId="9" xfId="8" applyFont="1" applyFill="1" applyBorder="1" applyAlignment="1">
      <alignment horizontal="center" vertical="center"/>
    </xf>
    <xf numFmtId="0" fontId="4" fillId="2" borderId="8" xfId="8" applyFont="1" applyFill="1" applyBorder="1" applyAlignment="1">
      <alignment horizontal="center" vertical="center"/>
    </xf>
    <xf numFmtId="0" fontId="3" fillId="2" borderId="10" xfId="0" applyFont="1" applyFill="1" applyBorder="1"/>
    <xf numFmtId="0" fontId="10" fillId="2" borderId="12" xfId="0" applyFont="1" applyFill="1" applyBorder="1" applyAlignment="1">
      <alignment horizontal="center" vertical="center"/>
    </xf>
    <xf numFmtId="0" fontId="2" fillId="2" borderId="2" xfId="0" applyFont="1" applyFill="1" applyBorder="1"/>
    <xf numFmtId="0" fontId="3" fillId="2" borderId="7" xfId="0" applyFont="1" applyFill="1" applyBorder="1" applyAlignment="1">
      <alignment horizontal="right"/>
    </xf>
    <xf numFmtId="41" fontId="3" fillId="2" borderId="0" xfId="10" applyFont="1" applyFill="1"/>
    <xf numFmtId="0" fontId="11" fillId="2" borderId="11" xfId="0" applyFont="1" applyFill="1" applyBorder="1" applyAlignment="1">
      <alignment vertical="center"/>
    </xf>
    <xf numFmtId="0" fontId="10" fillId="2" borderId="8" xfId="0" applyFont="1" applyFill="1" applyBorder="1" applyAlignment="1">
      <alignment horizontal="left" vertical="center"/>
    </xf>
    <xf numFmtId="0" fontId="5" fillId="2" borderId="0" xfId="0" applyFont="1" applyFill="1" applyBorder="1" applyAlignment="1">
      <alignment vertical="center"/>
    </xf>
    <xf numFmtId="0" fontId="5" fillId="2" borderId="10" xfId="0" applyFont="1" applyFill="1" applyBorder="1" applyAlignment="1">
      <alignment vertical="center"/>
    </xf>
    <xf numFmtId="0" fontId="3" fillId="2" borderId="0" xfId="0" applyFont="1" applyFill="1" applyAlignment="1">
      <alignment horizontal="left"/>
    </xf>
    <xf numFmtId="3" fontId="3" fillId="2" borderId="15" xfId="4" applyNumberFormat="1" applyFont="1" applyFill="1" applyBorder="1"/>
    <xf numFmtId="3" fontId="3" fillId="2" borderId="13" xfId="4" applyNumberFormat="1" applyFont="1" applyFill="1" applyBorder="1"/>
    <xf numFmtId="3" fontId="11" fillId="2" borderId="0" xfId="4" applyNumberFormat="1" applyFont="1" applyFill="1"/>
    <xf numFmtId="3" fontId="2" fillId="2" borderId="13" xfId="4" applyNumberFormat="1" applyFont="1" applyFill="1" applyBorder="1"/>
    <xf numFmtId="166" fontId="3" fillId="2" borderId="0" xfId="2" applyNumberFormat="1" applyFont="1" applyFill="1"/>
    <xf numFmtId="168" fontId="3" fillId="2" borderId="0" xfId="0" applyNumberFormat="1" applyFont="1" applyFill="1"/>
    <xf numFmtId="165" fontId="11" fillId="2" borderId="0" xfId="2" applyNumberFormat="1" applyFont="1" applyFill="1"/>
    <xf numFmtId="173" fontId="3" fillId="2" borderId="0" xfId="0" applyNumberFormat="1" applyFont="1" applyFill="1"/>
    <xf numFmtId="0" fontId="3" fillId="2" borderId="1" xfId="0" applyFont="1" applyFill="1" applyBorder="1" applyAlignment="1">
      <alignment horizontal="center" vertical="center"/>
    </xf>
    <xf numFmtId="0" fontId="11" fillId="2" borderId="0" xfId="0" applyFont="1" applyFill="1" applyAlignment="1">
      <alignment horizontal="left"/>
    </xf>
    <xf numFmtId="168" fontId="11" fillId="2" borderId="6" xfId="8" applyNumberFormat="1" applyFont="1" applyFill="1" applyBorder="1" applyAlignment="1">
      <alignment horizontal="center" vertical="center"/>
    </xf>
    <xf numFmtId="0" fontId="2" fillId="2" borderId="0" xfId="0" applyFont="1" applyFill="1" applyAlignment="1">
      <alignment wrapText="1"/>
    </xf>
    <xf numFmtId="0" fontId="2" fillId="0" borderId="0" xfId="0" applyFont="1"/>
    <xf numFmtId="0" fontId="2" fillId="0" borderId="0" xfId="0" applyFont="1" applyAlignment="1">
      <alignment vertical="center"/>
    </xf>
    <xf numFmtId="0" fontId="11" fillId="0" borderId="0" xfId="0" applyFont="1" applyAlignment="1">
      <alignment horizontal="left" vertical="center"/>
    </xf>
    <xf numFmtId="0" fontId="2" fillId="0" borderId="1" xfId="0" applyFont="1" applyBorder="1" applyAlignment="1">
      <alignment horizontal="center"/>
    </xf>
    <xf numFmtId="0" fontId="3" fillId="0" borderId="1" xfId="0" applyFont="1" applyBorder="1"/>
    <xf numFmtId="0" fontId="5" fillId="0" borderId="5" xfId="0" applyFont="1" applyBorder="1" applyAlignment="1">
      <alignment vertical="center" wrapText="1"/>
    </xf>
    <xf numFmtId="0" fontId="5"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5" fillId="0" borderId="5"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 xfId="0" applyFont="1" applyBorder="1" applyAlignment="1">
      <alignment horizontal="center" vertical="center" wrapText="1"/>
    </xf>
    <xf numFmtId="0" fontId="3" fillId="0" borderId="5" xfId="0" applyFont="1" applyBorder="1" applyAlignment="1">
      <alignment vertical="center" wrapText="1"/>
    </xf>
    <xf numFmtId="0" fontId="2" fillId="0" borderId="0" xfId="0" applyFont="1" applyAlignment="1">
      <alignment horizontal="left"/>
    </xf>
    <xf numFmtId="0" fontId="2" fillId="0" borderId="10" xfId="0" applyFont="1" applyBorder="1" applyAlignment="1">
      <alignment horizontal="center" vertical="center" wrapText="1"/>
    </xf>
    <xf numFmtId="174" fontId="11" fillId="2" borderId="0" xfId="10" applyNumberFormat="1" applyFont="1" applyFill="1" applyAlignment="1">
      <alignment horizontal="center"/>
    </xf>
    <xf numFmtId="41" fontId="11" fillId="2" borderId="0" xfId="10" applyFont="1" applyFill="1"/>
    <xf numFmtId="0" fontId="3" fillId="2" borderId="0" xfId="0" applyFont="1" applyFill="1" applyBorder="1" applyAlignment="1">
      <alignment horizontal="left"/>
    </xf>
    <xf numFmtId="3" fontId="10" fillId="2" borderId="0" xfId="4" applyNumberFormat="1" applyFont="1" applyFill="1" applyBorder="1"/>
    <xf numFmtId="0" fontId="3" fillId="2" borderId="5" xfId="0" applyFont="1" applyFill="1" applyBorder="1" applyAlignment="1">
      <alignment vertical="center" wrapText="1"/>
    </xf>
    <xf numFmtId="0" fontId="3" fillId="2" borderId="13" xfId="0" applyFont="1" applyFill="1" applyBorder="1" applyAlignment="1">
      <alignment horizontal="center" vertical="center" wrapText="1"/>
    </xf>
    <xf numFmtId="3" fontId="3" fillId="2" borderId="0" xfId="0" applyNumberFormat="1" applyFont="1" applyFill="1" applyBorder="1" applyAlignment="1">
      <alignment horizontal="right"/>
    </xf>
    <xf numFmtId="0" fontId="5" fillId="2" borderId="0" xfId="0" applyFont="1" applyFill="1" applyAlignment="1">
      <alignment vertical="center"/>
    </xf>
    <xf numFmtId="0" fontId="4" fillId="2" borderId="1" xfId="0" applyFont="1" applyFill="1" applyBorder="1" applyAlignment="1">
      <alignment horizontal="center" vertical="center"/>
    </xf>
    <xf numFmtId="0" fontId="4" fillId="3" borderId="5" xfId="0" applyFont="1" applyFill="1" applyBorder="1" applyAlignment="1">
      <alignment vertical="center"/>
    </xf>
    <xf numFmtId="0" fontId="5" fillId="3" borderId="7" xfId="0" applyFont="1" applyFill="1" applyBorder="1" applyAlignment="1">
      <alignment vertical="center"/>
    </xf>
    <xf numFmtId="0" fontId="11" fillId="2" borderId="5" xfId="0" applyFont="1" applyFill="1" applyBorder="1" applyAlignment="1">
      <alignment horizontal="justify" vertical="center" wrapText="1"/>
    </xf>
    <xf numFmtId="0" fontId="2" fillId="2" borderId="0" xfId="0" applyFont="1" applyFill="1" applyBorder="1" applyAlignment="1">
      <alignment horizontal="justify" vertical="center" wrapText="1"/>
    </xf>
    <xf numFmtId="3"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center" vertical="center" wrapText="1"/>
    </xf>
    <xf numFmtId="165" fontId="5" fillId="2" borderId="5" xfId="0" applyNumberFormat="1" applyFont="1" applyFill="1" applyBorder="1" applyAlignment="1">
      <alignment horizontal="center" vertical="center" wrapText="1"/>
    </xf>
    <xf numFmtId="165" fontId="5" fillId="2" borderId="0" xfId="0" applyNumberFormat="1" applyFont="1" applyFill="1" applyAlignment="1">
      <alignment horizontal="center" vertical="center" wrapText="1"/>
    </xf>
    <xf numFmtId="0" fontId="11" fillId="4" borderId="5" xfId="0" applyFont="1" applyFill="1" applyBorder="1"/>
    <xf numFmtId="0" fontId="11" fillId="4" borderId="7" xfId="0" applyFont="1" applyFill="1" applyBorder="1"/>
    <xf numFmtId="0" fontId="11" fillId="2" borderId="13" xfId="0" applyFont="1" applyFill="1" applyBorder="1" applyAlignment="1">
      <alignment horizontal="center" vertical="center" wrapText="1"/>
    </xf>
    <xf numFmtId="3" fontId="2" fillId="2" borderId="15" xfId="12" applyNumberFormat="1" applyFont="1" applyFill="1" applyBorder="1"/>
    <xf numFmtId="165" fontId="11" fillId="2" borderId="14" xfId="2" applyNumberFormat="1" applyFont="1" applyFill="1" applyBorder="1" applyAlignment="1">
      <alignment horizontal="center"/>
    </xf>
    <xf numFmtId="0" fontId="3" fillId="2" borderId="5" xfId="0" quotePrefix="1" applyFont="1" applyFill="1" applyBorder="1" applyAlignment="1">
      <alignment horizontal="right" wrapText="1"/>
    </xf>
    <xf numFmtId="3" fontId="3" fillId="2" borderId="13" xfId="12" applyNumberFormat="1" applyFont="1" applyFill="1" applyBorder="1"/>
    <xf numFmtId="0" fontId="10" fillId="2" borderId="0" xfId="0" applyFont="1" applyFill="1"/>
    <xf numFmtId="0" fontId="10" fillId="2" borderId="8" xfId="0" applyFont="1" applyFill="1" applyBorder="1" applyAlignment="1">
      <alignment horizontal="center"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166" fontId="11" fillId="2" borderId="13" xfId="2" applyNumberFormat="1" applyFont="1" applyFill="1" applyBorder="1" applyAlignment="1">
      <alignment horizontal="center" vertical="center" wrapText="1"/>
    </xf>
    <xf numFmtId="166" fontId="11" fillId="2" borderId="9"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165" fontId="14" fillId="2" borderId="13" xfId="0" applyNumberFormat="1" applyFont="1" applyFill="1" applyBorder="1" applyAlignment="1">
      <alignment horizontal="center" vertical="center"/>
    </xf>
    <xf numFmtId="165" fontId="15" fillId="2" borderId="13" xfId="0" applyNumberFormat="1" applyFont="1" applyFill="1" applyBorder="1" applyAlignment="1">
      <alignment horizontal="center" vertical="center"/>
    </xf>
    <xf numFmtId="165" fontId="14" fillId="2" borderId="14" xfId="0" applyNumberFormat="1" applyFont="1" applyFill="1" applyBorder="1" applyAlignment="1">
      <alignment horizontal="center" vertical="center"/>
    </xf>
    <xf numFmtId="166" fontId="11" fillId="0" borderId="14" xfId="2" applyNumberFormat="1" applyFont="1" applyBorder="1" applyAlignment="1">
      <alignment horizontal="center" vertical="center" wrapText="1"/>
    </xf>
    <xf numFmtId="3" fontId="10" fillId="2" borderId="13" xfId="4" applyNumberFormat="1" applyFont="1" applyFill="1" applyBorder="1"/>
    <xf numFmtId="3" fontId="11" fillId="2" borderId="13" xfId="4" applyNumberFormat="1" applyFont="1" applyFill="1" applyBorder="1"/>
    <xf numFmtId="168" fontId="10" fillId="2" borderId="5" xfId="0" applyNumberFormat="1" applyFont="1" applyFill="1" applyBorder="1" applyAlignment="1">
      <alignment horizontal="center"/>
    </xf>
    <xf numFmtId="168" fontId="11" fillId="2" borderId="5" xfId="0" applyNumberFormat="1" applyFont="1" applyFill="1" applyBorder="1" applyAlignment="1">
      <alignment horizontal="center"/>
    </xf>
    <xf numFmtId="168" fontId="10" fillId="2" borderId="7" xfId="0" applyNumberFormat="1" applyFont="1" applyFill="1" applyBorder="1" applyAlignment="1">
      <alignment horizontal="center"/>
    </xf>
    <xf numFmtId="3" fontId="10" fillId="2" borderId="0" xfId="0" applyNumberFormat="1" applyFont="1" applyFill="1" applyAlignment="1">
      <alignment horizontal="right"/>
    </xf>
    <xf numFmtId="3" fontId="11" fillId="2" borderId="0" xfId="0" applyNumberFormat="1" applyFont="1" applyFill="1" applyAlignment="1">
      <alignment horizontal="right"/>
    </xf>
    <xf numFmtId="168" fontId="10" fillId="2" borderId="15" xfId="0" applyNumberFormat="1" applyFont="1" applyFill="1" applyBorder="1" applyAlignment="1">
      <alignment horizontal="center"/>
    </xf>
    <xf numFmtId="168" fontId="11" fillId="2" borderId="13" xfId="0" applyNumberFormat="1" applyFont="1" applyFill="1" applyBorder="1" applyAlignment="1">
      <alignment horizontal="center"/>
    </xf>
    <xf numFmtId="168" fontId="10" fillId="2" borderId="13" xfId="0" applyNumberFormat="1" applyFont="1" applyFill="1" applyBorder="1" applyAlignment="1">
      <alignment horizontal="center"/>
    </xf>
    <xf numFmtId="168" fontId="10" fillId="2" borderId="14" xfId="0" applyNumberFormat="1" applyFont="1" applyFill="1" applyBorder="1" applyAlignment="1">
      <alignment horizontal="center"/>
    </xf>
    <xf numFmtId="167" fontId="11" fillId="2" borderId="0" xfId="0" applyNumberFormat="1" applyFont="1" applyFill="1"/>
    <xf numFmtId="169" fontId="11" fillId="2" borderId="0" xfId="0" applyNumberFormat="1" applyFont="1" applyFill="1"/>
    <xf numFmtId="41" fontId="11" fillId="2" borderId="15" xfId="10" applyFont="1" applyFill="1" applyBorder="1" applyAlignment="1">
      <alignment horizontal="right" vertical="center" wrapText="1"/>
    </xf>
    <xf numFmtId="41" fontId="11" fillId="2" borderId="13" xfId="10" applyFont="1" applyFill="1" applyBorder="1" applyAlignment="1">
      <alignment horizontal="right" vertical="center" wrapText="1"/>
    </xf>
    <xf numFmtId="165" fontId="10" fillId="2" borderId="13" xfId="0" applyNumberFormat="1" applyFont="1" applyFill="1" applyBorder="1" applyAlignment="1">
      <alignment horizontal="center" vertical="center" wrapText="1"/>
    </xf>
    <xf numFmtId="165" fontId="10" fillId="2" borderId="13" xfId="0" applyNumberFormat="1" applyFont="1" applyFill="1" applyBorder="1" applyAlignment="1">
      <alignment horizontal="center"/>
    </xf>
    <xf numFmtId="165" fontId="10" fillId="2" borderId="14" xfId="0" applyNumberFormat="1" applyFont="1" applyFill="1" applyBorder="1" applyAlignment="1">
      <alignment horizontal="center" vertical="center" wrapText="1"/>
    </xf>
    <xf numFmtId="165" fontId="10" fillId="2" borderId="14" xfId="0" applyNumberFormat="1" applyFont="1" applyFill="1" applyBorder="1" applyAlignment="1">
      <alignment horizontal="center" vertical="center"/>
    </xf>
    <xf numFmtId="3" fontId="4" fillId="2" borderId="13"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166" fontId="5" fillId="2" borderId="13" xfId="2" applyNumberFormat="1" applyFont="1" applyFill="1" applyBorder="1" applyAlignment="1">
      <alignment horizontal="center" vertical="center"/>
    </xf>
    <xf numFmtId="166" fontId="5" fillId="2" borderId="0" xfId="2" applyNumberFormat="1" applyFont="1" applyFill="1" applyBorder="1" applyAlignment="1">
      <alignment horizontal="center" vertical="center"/>
    </xf>
    <xf numFmtId="166" fontId="5" fillId="2" borderId="14" xfId="2" applyNumberFormat="1" applyFont="1" applyFill="1" applyBorder="1" applyAlignment="1">
      <alignment horizontal="center" vertical="center"/>
    </xf>
    <xf numFmtId="166" fontId="5" fillId="2" borderId="8" xfId="2" applyNumberFormat="1" applyFont="1" applyFill="1" applyBorder="1" applyAlignment="1">
      <alignment horizontal="center" vertical="center"/>
    </xf>
    <xf numFmtId="3" fontId="5" fillId="2" borderId="1" xfId="0" applyNumberFormat="1" applyFont="1" applyFill="1" applyBorder="1" applyAlignment="1">
      <alignment horizontal="right" vertical="center"/>
    </xf>
    <xf numFmtId="3" fontId="10" fillId="2" borderId="13" xfId="0" applyNumberFormat="1" applyFont="1" applyFill="1" applyBorder="1" applyAlignment="1">
      <alignment horizontal="right" vertical="center"/>
    </xf>
    <xf numFmtId="3" fontId="11" fillId="2" borderId="13" xfId="0" applyNumberFormat="1" applyFont="1" applyFill="1" applyBorder="1" applyAlignment="1">
      <alignment horizontal="right" vertical="center"/>
    </xf>
    <xf numFmtId="165" fontId="11" fillId="2" borderId="0" xfId="0" applyNumberFormat="1" applyFont="1" applyFill="1" applyAlignment="1">
      <alignment horizontal="center"/>
    </xf>
    <xf numFmtId="165" fontId="10" fillId="2" borderId="0" xfId="0" applyNumberFormat="1" applyFont="1" applyFill="1" applyAlignment="1">
      <alignment horizontal="center"/>
    </xf>
    <xf numFmtId="3" fontId="10" fillId="2" borderId="0" xfId="0" applyNumberFormat="1" applyFont="1" applyFill="1"/>
    <xf numFmtId="41" fontId="3" fillId="2" borderId="0" xfId="0" applyNumberFormat="1" applyFont="1" applyFill="1"/>
    <xf numFmtId="3" fontId="2" fillId="2" borderId="13" xfId="0" applyNumberFormat="1" applyFont="1" applyFill="1" applyBorder="1" applyAlignment="1">
      <alignment horizontal="right" vertical="center"/>
    </xf>
    <xf numFmtId="3" fontId="2" fillId="2" borderId="0" xfId="0" applyNumberFormat="1" applyFont="1" applyFill="1" applyAlignment="1">
      <alignment horizontal="right" vertical="center"/>
    </xf>
    <xf numFmtId="3" fontId="2" fillId="2" borderId="6" xfId="0" applyNumberFormat="1" applyFont="1" applyFill="1" applyBorder="1" applyAlignment="1">
      <alignment horizontal="right" vertical="center"/>
    </xf>
    <xf numFmtId="3" fontId="3" fillId="2" borderId="13" xfId="0" applyNumberFormat="1" applyFont="1" applyFill="1" applyBorder="1" applyAlignment="1">
      <alignment horizontal="right" vertical="center"/>
    </xf>
    <xf numFmtId="3" fontId="3" fillId="2" borderId="0" xfId="0" applyNumberFormat="1" applyFont="1" applyFill="1" applyAlignment="1">
      <alignment horizontal="right" vertical="center"/>
    </xf>
    <xf numFmtId="3" fontId="3" fillId="2" borderId="6"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2" borderId="8" xfId="0" applyNumberFormat="1" applyFont="1" applyFill="1" applyBorder="1" applyAlignment="1">
      <alignment horizontal="right" vertical="center"/>
    </xf>
    <xf numFmtId="3" fontId="3" fillId="2" borderId="9" xfId="0" applyNumberFormat="1" applyFont="1" applyFill="1" applyBorder="1" applyAlignment="1">
      <alignment horizontal="righ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1" fillId="2" borderId="0" xfId="0" applyFont="1" applyFill="1" applyAlignment="1">
      <alignment horizontal="left" vertical="center"/>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2" borderId="0" xfId="0" applyFont="1" applyFill="1" applyAlignment="1">
      <alignment horizontal="left"/>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166" fontId="11" fillId="2" borderId="1" xfId="0" applyNumberFormat="1" applyFont="1" applyFill="1" applyBorder="1" applyAlignment="1">
      <alignment horizontal="center" vertical="center"/>
    </xf>
    <xf numFmtId="0" fontId="11" fillId="2" borderId="12" xfId="0" applyFont="1" applyFill="1" applyBorder="1" applyAlignment="1">
      <alignment vertical="center" wrapText="1"/>
    </xf>
    <xf numFmtId="0" fontId="11" fillId="2" borderId="6" xfId="0" applyFont="1" applyFill="1" applyBorder="1" applyAlignment="1">
      <alignment vertical="center" wrapText="1"/>
    </xf>
    <xf numFmtId="166"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0" fontId="11" fillId="2" borderId="1" xfId="0" applyNumberFormat="1" applyFont="1" applyFill="1" applyBorder="1" applyAlignment="1">
      <alignment horizontal="center" vertical="center" wrapText="1"/>
    </xf>
    <xf numFmtId="3" fontId="10" fillId="2" borderId="15" xfId="0" applyNumberFormat="1" applyFont="1" applyFill="1" applyBorder="1" applyAlignment="1">
      <alignment horizontal="right" vertical="center" wrapText="1"/>
    </xf>
    <xf numFmtId="3" fontId="10" fillId="2" borderId="4" xfId="0" applyNumberFormat="1" applyFont="1" applyFill="1" applyBorder="1" applyAlignment="1">
      <alignment horizontal="right" vertical="center" wrapText="1"/>
    </xf>
    <xf numFmtId="3" fontId="11" fillId="2" borderId="6" xfId="0" applyNumberFormat="1" applyFont="1" applyFill="1" applyBorder="1" applyAlignment="1">
      <alignment horizontal="right" vertical="center" wrapText="1"/>
    </xf>
    <xf numFmtId="3" fontId="11" fillId="2" borderId="14" xfId="0" applyNumberFormat="1" applyFont="1" applyFill="1" applyBorder="1" applyAlignment="1">
      <alignment horizontal="right" vertical="center" wrapText="1"/>
    </xf>
    <xf numFmtId="3" fontId="11" fillId="2" borderId="9" xfId="0" applyNumberFormat="1" applyFont="1" applyFill="1" applyBorder="1" applyAlignment="1">
      <alignment horizontal="right" vertical="center" wrapText="1"/>
    </xf>
    <xf numFmtId="3" fontId="10" fillId="2" borderId="6"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wrapText="1"/>
    </xf>
    <xf numFmtId="3" fontId="10" fillId="2" borderId="12" xfId="0" applyNumberFormat="1" applyFont="1" applyFill="1" applyBorder="1" applyAlignment="1">
      <alignment horizontal="right" vertical="center" wrapText="1"/>
    </xf>
    <xf numFmtId="3" fontId="11" fillId="2" borderId="6" xfId="0" applyNumberFormat="1" applyFont="1" applyFill="1" applyBorder="1" applyAlignment="1">
      <alignment horizontal="right" vertical="center"/>
    </xf>
    <xf numFmtId="3" fontId="10" fillId="2" borderId="1" xfId="0" applyNumberFormat="1" applyFont="1" applyFill="1" applyBorder="1" applyAlignment="1">
      <alignment horizontal="right" vertical="center"/>
    </xf>
    <xf numFmtId="3" fontId="10" fillId="2" borderId="14" xfId="0" applyNumberFormat="1" applyFont="1" applyFill="1" applyBorder="1" applyAlignment="1">
      <alignment horizontal="right" vertical="center"/>
    </xf>
    <xf numFmtId="3" fontId="10" fillId="2" borderId="9" xfId="0" applyNumberFormat="1" applyFont="1" applyFill="1" applyBorder="1" applyAlignment="1">
      <alignment horizontal="right" vertical="center"/>
    </xf>
    <xf numFmtId="174" fontId="11" fillId="2" borderId="0" xfId="10" applyNumberFormat="1" applyFont="1" applyFill="1"/>
    <xf numFmtId="165" fontId="11" fillId="2" borderId="6" xfId="0" applyNumberFormat="1" applyFont="1" applyFill="1" applyBorder="1" applyAlignment="1">
      <alignment horizontal="center" vertical="center" wrapText="1"/>
    </xf>
    <xf numFmtId="165" fontId="10" fillId="2" borderId="6" xfId="0" applyNumberFormat="1" applyFont="1" applyFill="1" applyBorder="1" applyAlignment="1">
      <alignment horizontal="center" vertical="center" wrapText="1"/>
    </xf>
    <xf numFmtId="165" fontId="11" fillId="2" borderId="6" xfId="0" applyNumberFormat="1" applyFont="1" applyFill="1" applyBorder="1" applyAlignment="1">
      <alignment horizontal="center" vertical="center"/>
    </xf>
    <xf numFmtId="165" fontId="10" fillId="2" borderId="6" xfId="0" applyNumberFormat="1" applyFont="1" applyFill="1" applyBorder="1" applyAlignment="1">
      <alignment horizontal="center" vertical="center"/>
    </xf>
    <xf numFmtId="165" fontId="10" fillId="2" borderId="9" xfId="0" applyNumberFormat="1" applyFont="1" applyFill="1" applyBorder="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0"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2" borderId="0" xfId="0" applyFont="1" applyFill="1" applyAlignment="1">
      <alignment horizontal="left" vertical="center"/>
    </xf>
    <xf numFmtId="0" fontId="4" fillId="2" borderId="3" xfId="0" applyFont="1" applyFill="1" applyBorder="1" applyAlignment="1">
      <alignment horizontal="center" vertical="center" wrapText="1"/>
    </xf>
    <xf numFmtId="0" fontId="3" fillId="2" borderId="0" xfId="0" applyFont="1" applyFill="1" applyBorder="1" applyAlignment="1">
      <alignment horizontal="left" vertical="center"/>
    </xf>
    <xf numFmtId="0" fontId="5" fillId="2" borderId="0" xfId="0" applyFont="1" applyFill="1" applyAlignment="1">
      <alignment vertical="center"/>
    </xf>
    <xf numFmtId="0" fontId="11" fillId="2" borderId="1" xfId="0" applyFont="1" applyFill="1" applyBorder="1" applyAlignment="1">
      <alignment vertical="center" wrapText="1"/>
    </xf>
    <xf numFmtId="0" fontId="3" fillId="2" borderId="0" xfId="0" applyFont="1" applyFill="1" applyAlignment="1">
      <alignment horizontal="left"/>
    </xf>
    <xf numFmtId="0" fontId="2" fillId="2" borderId="15" xfId="0" applyFont="1" applyFill="1" applyBorder="1" applyAlignment="1">
      <alignment horizontal="center" vertical="center" wrapText="1"/>
    </xf>
    <xf numFmtId="3" fontId="3" fillId="2" borderId="15" xfId="1" applyNumberFormat="1" applyFont="1" applyFill="1" applyBorder="1" applyAlignment="1">
      <alignment horizontal="right" vertical="top"/>
    </xf>
    <xf numFmtId="165" fontId="3" fillId="2" borderId="15" xfId="2" applyNumberFormat="1" applyFont="1" applyFill="1" applyBorder="1" applyAlignment="1">
      <alignment horizontal="center" vertical="top"/>
    </xf>
    <xf numFmtId="0" fontId="3" fillId="0" borderId="5" xfId="0" applyFont="1" applyBorder="1"/>
    <xf numFmtId="0" fontId="3" fillId="0" borderId="10" xfId="0" applyFont="1" applyBorder="1"/>
    <xf numFmtId="0" fontId="2" fillId="0" borderId="10" xfId="0" applyFont="1" applyBorder="1"/>
    <xf numFmtId="0" fontId="3" fillId="0" borderId="0" xfId="0" applyFont="1" applyBorder="1"/>
    <xf numFmtId="3" fontId="3" fillId="0" borderId="6" xfId="0" applyNumberFormat="1" applyFont="1" applyBorder="1"/>
    <xf numFmtId="0" fontId="2" fillId="0" borderId="11" xfId="0" applyFont="1" applyBorder="1"/>
    <xf numFmtId="3" fontId="2" fillId="0" borderId="12" xfId="0" applyNumberFormat="1" applyFont="1" applyBorder="1"/>
    <xf numFmtId="0" fontId="3" fillId="0" borderId="13" xfId="0" applyFont="1" applyBorder="1"/>
    <xf numFmtId="0" fontId="2" fillId="0" borderId="1" xfId="0" applyFont="1" applyBorder="1"/>
    <xf numFmtId="166" fontId="3" fillId="0" borderId="13" xfId="0" applyNumberFormat="1" applyFont="1" applyBorder="1" applyAlignment="1">
      <alignment horizontal="center"/>
    </xf>
    <xf numFmtId="166" fontId="3" fillId="0" borderId="0" xfId="0" applyNumberFormat="1" applyFont="1" applyBorder="1" applyAlignment="1">
      <alignment horizontal="center"/>
    </xf>
    <xf numFmtId="166" fontId="2" fillId="0" borderId="1" xfId="0" applyNumberFormat="1" applyFont="1" applyBorder="1" applyAlignment="1">
      <alignment horizontal="center"/>
    </xf>
    <xf numFmtId="166" fontId="2" fillId="0" borderId="11" xfId="0" applyNumberFormat="1" applyFont="1" applyBorder="1" applyAlignment="1">
      <alignment horizontal="center"/>
    </xf>
    <xf numFmtId="0" fontId="3" fillId="0" borderId="13" xfId="0" applyFont="1" applyBorder="1" applyAlignment="1">
      <alignment horizontal="right"/>
    </xf>
    <xf numFmtId="0" fontId="3" fillId="0" borderId="6" xfId="0" applyFont="1" applyBorder="1" applyAlignment="1">
      <alignment horizontal="right"/>
    </xf>
    <xf numFmtId="0" fontId="2" fillId="0" borderId="1" xfId="0" applyFont="1" applyBorder="1" applyAlignment="1">
      <alignment horizontal="right"/>
    </xf>
    <xf numFmtId="0" fontId="2" fillId="0" borderId="12" xfId="0" applyFont="1" applyBorder="1" applyAlignment="1">
      <alignment horizontal="right"/>
    </xf>
    <xf numFmtId="0" fontId="5" fillId="2" borderId="13" xfId="0" applyFont="1" applyFill="1" applyBorder="1" applyAlignment="1">
      <alignment horizontal="right" vertical="center"/>
    </xf>
    <xf numFmtId="0" fontId="4" fillId="2" borderId="1" xfId="0" applyFont="1" applyFill="1" applyBorder="1" applyAlignment="1">
      <alignment horizontal="right" vertical="center"/>
    </xf>
    <xf numFmtId="175" fontId="5" fillId="2" borderId="6" xfId="0" applyNumberFormat="1" applyFont="1" applyFill="1" applyBorder="1" applyAlignment="1">
      <alignment horizontal="right" vertical="center"/>
    </xf>
    <xf numFmtId="175" fontId="4" fillId="2" borderId="12" xfId="0" applyNumberFormat="1" applyFont="1" applyFill="1" applyBorder="1" applyAlignment="1">
      <alignment horizontal="right" vertical="center"/>
    </xf>
    <xf numFmtId="166" fontId="3" fillId="2" borderId="13" xfId="0" applyNumberFormat="1" applyFont="1" applyFill="1" applyBorder="1" applyAlignment="1">
      <alignment horizontal="center" vertical="center" wrapText="1"/>
    </xf>
    <xf numFmtId="166" fontId="3" fillId="2" borderId="0" xfId="0" applyNumberFormat="1" applyFont="1" applyFill="1" applyBorder="1" applyAlignment="1">
      <alignment horizontal="center" vertical="center" wrapText="1"/>
    </xf>
    <xf numFmtId="0" fontId="2" fillId="2" borderId="10" xfId="0" applyFont="1" applyFill="1" applyBorder="1" applyAlignment="1">
      <alignment vertical="center" wrapText="1"/>
    </xf>
    <xf numFmtId="166" fontId="2" fillId="2" borderId="1" xfId="0" applyNumberFormat="1" applyFont="1" applyFill="1" applyBorder="1" applyAlignment="1">
      <alignment horizontal="center" vertical="center" wrapText="1"/>
    </xf>
    <xf numFmtId="166" fontId="2" fillId="2" borderId="11" xfId="0" applyNumberFormat="1" applyFont="1" applyFill="1" applyBorder="1" applyAlignment="1">
      <alignment horizontal="center" vertical="center" wrapText="1"/>
    </xf>
    <xf numFmtId="0" fontId="3" fillId="0" borderId="0" xfId="0" quotePrefix="1" applyFont="1"/>
    <xf numFmtId="0" fontId="3" fillId="0" borderId="3" xfId="0" applyFont="1" applyBorder="1"/>
    <xf numFmtId="0" fontId="3" fillId="0" borderId="15" xfId="0" applyFont="1" applyBorder="1"/>
    <xf numFmtId="0" fontId="3" fillId="0" borderId="11" xfId="0" applyFont="1" applyBorder="1"/>
    <xf numFmtId="10" fontId="3" fillId="0" borderId="13" xfId="0" applyNumberFormat="1" applyFont="1" applyBorder="1" applyAlignment="1">
      <alignment horizontal="center"/>
    </xf>
    <xf numFmtId="10" fontId="3" fillId="0" borderId="0" xfId="0" applyNumberFormat="1" applyFont="1" applyBorder="1" applyAlignment="1">
      <alignment horizontal="center"/>
    </xf>
    <xf numFmtId="9" fontId="2" fillId="0" borderId="1" xfId="0" applyNumberFormat="1" applyFont="1" applyBorder="1" applyAlignment="1">
      <alignment horizontal="center"/>
    </xf>
    <xf numFmtId="9" fontId="2" fillId="0" borderId="11" xfId="0" applyNumberFormat="1" applyFont="1" applyBorder="1" applyAlignment="1">
      <alignment horizontal="center"/>
    </xf>
    <xf numFmtId="166" fontId="2" fillId="2" borderId="13" xfId="0" applyNumberFormat="1" applyFont="1" applyFill="1" applyBorder="1" applyAlignment="1">
      <alignment horizontal="center" vertical="center" wrapText="1"/>
    </xf>
    <xf numFmtId="0" fontId="0" fillId="0" borderId="5" xfId="0" applyBorder="1"/>
    <xf numFmtId="166" fontId="0" fillId="0" borderId="0" xfId="0" applyNumberFormat="1" applyBorder="1" applyAlignment="1">
      <alignment horizontal="center"/>
    </xf>
    <xf numFmtId="0" fontId="23" fillId="0" borderId="10" xfId="0" applyFont="1" applyBorder="1"/>
    <xf numFmtId="0" fontId="23" fillId="0" borderId="11" xfId="0" applyFont="1" applyBorder="1" applyAlignment="1">
      <alignment horizontal="center"/>
    </xf>
    <xf numFmtId="166" fontId="23" fillId="0" borderId="11" xfId="0" applyNumberFormat="1" applyFont="1" applyBorder="1" applyAlignment="1">
      <alignment horizontal="center"/>
    </xf>
    <xf numFmtId="0" fontId="23" fillId="0" borderId="1" xfId="0" applyFont="1" applyBorder="1" applyAlignment="1">
      <alignment horizontal="center"/>
    </xf>
    <xf numFmtId="166" fontId="0" fillId="0" borderId="13" xfId="0" applyNumberFormat="1" applyBorder="1" applyAlignment="1">
      <alignment horizontal="center"/>
    </xf>
    <xf numFmtId="166" fontId="23" fillId="0" borderId="1" xfId="0" applyNumberFormat="1" applyFont="1" applyBorder="1" applyAlignment="1">
      <alignment horizontal="center"/>
    </xf>
    <xf numFmtId="0" fontId="3" fillId="0" borderId="8" xfId="0" applyFont="1" applyBorder="1"/>
    <xf numFmtId="0" fontId="3" fillId="0" borderId="14" xfId="0" applyFont="1" applyBorder="1"/>
    <xf numFmtId="0" fontId="3"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66" fontId="3" fillId="2" borderId="6"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0" xfId="0" applyFont="1" applyFill="1" applyBorder="1" applyAlignment="1">
      <alignment horizontal="center" vertical="center" wrapText="1"/>
    </xf>
    <xf numFmtId="166" fontId="2" fillId="2" borderId="12"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0" xfId="0" applyFont="1" applyBorder="1" applyAlignment="1">
      <alignment horizontal="center" vertical="center" wrapText="1"/>
    </xf>
    <xf numFmtId="9" fontId="3" fillId="0" borderId="0"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3" fontId="2" fillId="0" borderId="11" xfId="0" applyNumberFormat="1" applyFont="1" applyBorder="1" applyAlignment="1">
      <alignment horizontal="center" vertical="center" wrapText="1"/>
    </xf>
    <xf numFmtId="0" fontId="3" fillId="0" borderId="15" xfId="0" applyFont="1" applyBorder="1" applyAlignment="1">
      <alignment vertical="center" wrapText="1"/>
    </xf>
    <xf numFmtId="9" fontId="3" fillId="0" borderId="3" xfId="0" applyNumberFormat="1" applyFont="1" applyBorder="1" applyAlignment="1">
      <alignment horizontal="center" vertical="center" wrapText="1"/>
    </xf>
    <xf numFmtId="0" fontId="3" fillId="0" borderId="8" xfId="0" applyFont="1" applyBorder="1" applyAlignment="1">
      <alignment horizontal="center" vertical="center" wrapText="1"/>
    </xf>
    <xf numFmtId="9" fontId="3" fillId="0" borderId="8"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0" fontId="3" fillId="0" borderId="2" xfId="0" applyFont="1" applyBorder="1" applyAlignment="1">
      <alignment horizontal="center" vertical="center" wrapText="1"/>
    </xf>
    <xf numFmtId="9"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9" fontId="2" fillId="0" borderId="12" xfId="0" applyNumberFormat="1" applyFont="1" applyBorder="1" applyAlignment="1">
      <alignment horizontal="center" vertical="center" wrapText="1"/>
    </xf>
    <xf numFmtId="10" fontId="3" fillId="0" borderId="15"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10" fontId="3" fillId="0" borderId="14"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left" vertical="center" indent="2"/>
    </xf>
    <xf numFmtId="0" fontId="3" fillId="2" borderId="6"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11" xfId="0" applyFont="1" applyFill="1" applyBorder="1" applyAlignment="1">
      <alignment horizontal="center" vertical="center" wrapText="1"/>
    </xf>
    <xf numFmtId="0" fontId="3" fillId="2" borderId="13" xfId="0"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9" fontId="5" fillId="0" borderId="0" xfId="0" applyNumberFormat="1" applyFont="1" applyBorder="1" applyAlignment="1">
      <alignment horizontal="center" vertical="center" wrapText="1"/>
    </xf>
    <xf numFmtId="10" fontId="5" fillId="0" borderId="0"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10" fontId="5" fillId="0" borderId="6" xfId="0" applyNumberFormat="1" applyFont="1" applyBorder="1" applyAlignment="1">
      <alignment horizontal="center" vertical="center" wrapText="1"/>
    </xf>
    <xf numFmtId="9" fontId="5" fillId="0" borderId="8" xfId="0"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9" fontId="5" fillId="0" borderId="13" xfId="0" applyNumberFormat="1" applyFont="1" applyBorder="1" applyAlignment="1">
      <alignment horizontal="center" vertical="center" wrapText="1"/>
    </xf>
    <xf numFmtId="10" fontId="5" fillId="0" borderId="13"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3" fontId="11" fillId="2" borderId="0" xfId="8" applyNumberFormat="1" applyFont="1" applyFill="1" applyAlignment="1">
      <alignment vertical="center"/>
    </xf>
    <xf numFmtId="0" fontId="10" fillId="2" borderId="10" xfId="8" applyFont="1" applyFill="1" applyBorder="1"/>
    <xf numFmtId="168" fontId="10" fillId="2" borderId="12" xfId="8" applyNumberFormat="1" applyFont="1" applyFill="1" applyBorder="1" applyAlignment="1">
      <alignment horizontal="center" vertical="center"/>
    </xf>
    <xf numFmtId="3" fontId="10" fillId="2" borderId="11" xfId="8" applyNumberFormat="1" applyFont="1" applyFill="1" applyBorder="1" applyAlignment="1">
      <alignment vertical="center"/>
    </xf>
    <xf numFmtId="0" fontId="3" fillId="2" borderId="2" xfId="0" applyFont="1" applyFill="1" applyBorder="1"/>
    <xf numFmtId="0" fontId="3" fillId="2" borderId="5" xfId="0" applyFont="1" applyFill="1" applyBorder="1"/>
    <xf numFmtId="0" fontId="3" fillId="2" borderId="7" xfId="0" applyFont="1" applyFill="1" applyBorder="1"/>
    <xf numFmtId="0" fontId="2" fillId="2" borderId="5" xfId="0" applyFont="1" applyFill="1" applyBorder="1"/>
    <xf numFmtId="0" fontId="2" fillId="2" borderId="1" xfId="0" applyFont="1" applyFill="1" applyBorder="1" applyAlignment="1">
      <alignment horizontal="center"/>
    </xf>
    <xf numFmtId="0" fontId="2" fillId="2" borderId="12" xfId="0" applyFont="1" applyFill="1" applyBorder="1" applyAlignment="1">
      <alignment horizontal="center"/>
    </xf>
    <xf numFmtId="0" fontId="2" fillId="2" borderId="10" xfId="0" applyFont="1" applyFill="1" applyBorder="1" applyAlignment="1">
      <alignment horizontal="center"/>
    </xf>
    <xf numFmtId="165" fontId="3" fillId="2" borderId="6" xfId="0" applyNumberFormat="1" applyFont="1" applyFill="1" applyBorder="1" applyAlignment="1">
      <alignment horizontal="center" vertical="center"/>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8" xfId="0" applyFont="1" applyFill="1" applyBorder="1" applyAlignment="1">
      <alignment horizontal="center"/>
    </xf>
    <xf numFmtId="0" fontId="5" fillId="3" borderId="5" xfId="0" applyFont="1" applyFill="1" applyBorder="1" applyAlignment="1">
      <alignment vertical="center"/>
    </xf>
    <xf numFmtId="0" fontId="4" fillId="3" borderId="2" xfId="0" applyFont="1" applyFill="1" applyBorder="1" applyAlignment="1">
      <alignment vertical="center"/>
    </xf>
    <xf numFmtId="0" fontId="2" fillId="3" borderId="5" xfId="0" applyFont="1" applyFill="1" applyBorder="1" applyAlignment="1">
      <alignmen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3" xfId="0" applyFont="1" applyFill="1" applyBorder="1" applyAlignment="1">
      <alignment vertical="center"/>
    </xf>
    <xf numFmtId="0" fontId="5" fillId="2" borderId="15" xfId="0" applyFont="1" applyFill="1" applyBorder="1" applyAlignment="1">
      <alignment vertical="center"/>
    </xf>
    <xf numFmtId="0" fontId="5" fillId="2" borderId="14" xfId="0" applyFont="1" applyFill="1" applyBorder="1" applyAlignment="1">
      <alignment vertical="center"/>
    </xf>
    <xf numFmtId="165" fontId="5" fillId="2" borderId="13"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5" fontId="5" fillId="2" borderId="6" xfId="0" applyNumberFormat="1" applyFont="1" applyFill="1" applyBorder="1" applyAlignment="1">
      <alignment horizontal="center" vertical="center"/>
    </xf>
    <xf numFmtId="3" fontId="11" fillId="2" borderId="2" xfId="0" applyNumberFormat="1" applyFont="1" applyFill="1" applyBorder="1" applyAlignment="1">
      <alignment horizontal="right" vertical="center"/>
    </xf>
    <xf numFmtId="168" fontId="11" fillId="2" borderId="4" xfId="0" applyNumberFormat="1" applyFont="1" applyFill="1" applyBorder="1" applyAlignment="1">
      <alignment horizontal="center" vertical="center"/>
    </xf>
    <xf numFmtId="3" fontId="11" fillId="2" borderId="0" xfId="0" applyNumberFormat="1" applyFont="1" applyFill="1" applyAlignment="1">
      <alignment horizontal="right" vertical="center"/>
    </xf>
    <xf numFmtId="3" fontId="11" fillId="2" borderId="5" xfId="0" applyNumberFormat="1" applyFont="1" applyFill="1" applyBorder="1" applyAlignment="1">
      <alignment horizontal="right" vertical="center"/>
    </xf>
    <xf numFmtId="168" fontId="11" fillId="2" borderId="6" xfId="0" applyNumberFormat="1" applyFont="1" applyFill="1" applyBorder="1" applyAlignment="1">
      <alignment horizontal="center" vertical="center"/>
    </xf>
    <xf numFmtId="3" fontId="10" fillId="2" borderId="7" xfId="0" applyNumberFormat="1" applyFont="1" applyFill="1" applyBorder="1" applyAlignment="1">
      <alignment horizontal="right" vertical="center"/>
    </xf>
    <xf numFmtId="168" fontId="10" fillId="2" borderId="9" xfId="0" applyNumberFormat="1" applyFont="1" applyFill="1" applyBorder="1" applyAlignment="1">
      <alignment horizontal="center" vertical="center"/>
    </xf>
    <xf numFmtId="3" fontId="10" fillId="2" borderId="0" xfId="0" applyNumberFormat="1" applyFont="1" applyFill="1" applyAlignment="1">
      <alignment horizontal="right" vertical="center"/>
    </xf>
    <xf numFmtId="3" fontId="10" fillId="2" borderId="8" xfId="0" applyNumberFormat="1" applyFont="1" applyFill="1" applyBorder="1" applyAlignment="1">
      <alignment horizontal="right" vertical="center"/>
    </xf>
    <xf numFmtId="0" fontId="10" fillId="2" borderId="3" xfId="0" applyFont="1" applyFill="1" applyBorder="1" applyAlignment="1">
      <alignment horizontal="center" vertical="center"/>
    </xf>
    <xf numFmtId="3" fontId="4" fillId="2" borderId="10" xfId="0" applyNumberFormat="1" applyFont="1" applyFill="1" applyBorder="1" applyAlignment="1">
      <alignment vertical="center"/>
    </xf>
    <xf numFmtId="3" fontId="4" fillId="2" borderId="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3" fontId="5" fillId="2" borderId="5" xfId="0" applyNumberFormat="1" applyFont="1" applyFill="1" applyBorder="1" applyAlignment="1">
      <alignment vertical="center"/>
    </xf>
    <xf numFmtId="3" fontId="5" fillId="2" borderId="13" xfId="0" applyNumberFormat="1" applyFont="1" applyFill="1" applyBorder="1" applyAlignment="1">
      <alignment horizontal="right" vertical="center"/>
    </xf>
    <xf numFmtId="3" fontId="5" fillId="2" borderId="6" xfId="0" applyNumberFormat="1" applyFont="1" applyFill="1" applyBorder="1" applyAlignment="1">
      <alignment horizontal="right" vertical="center"/>
    </xf>
    <xf numFmtId="3" fontId="4" fillId="2" borderId="2" xfId="0" applyNumberFormat="1" applyFont="1" applyFill="1" applyBorder="1" applyAlignment="1">
      <alignment vertical="center"/>
    </xf>
    <xf numFmtId="3" fontId="4" fillId="2" borderId="15"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165" fontId="4" fillId="2" borderId="7" xfId="0" applyNumberFormat="1" applyFont="1" applyFill="1" applyBorder="1" applyAlignment="1">
      <alignment horizontal="center" vertical="center"/>
    </xf>
    <xf numFmtId="165" fontId="4" fillId="2" borderId="14" xfId="0" applyNumberFormat="1" applyFont="1" applyFill="1" applyBorder="1" applyAlignment="1">
      <alignment horizontal="center" vertical="center"/>
    </xf>
    <xf numFmtId="3" fontId="2" fillId="2" borderId="10" xfId="0" applyNumberFormat="1" applyFont="1" applyFill="1" applyBorder="1" applyAlignment="1">
      <alignment horizontal="right" vertical="center"/>
    </xf>
    <xf numFmtId="165" fontId="2" fillId="2" borderId="12" xfId="0" applyNumberFormat="1" applyFont="1" applyFill="1" applyBorder="1" applyAlignment="1">
      <alignment horizontal="center" vertical="center"/>
    </xf>
    <xf numFmtId="3" fontId="3" fillId="2" borderId="5" xfId="0" applyNumberFormat="1" applyFont="1" applyFill="1" applyBorder="1" applyAlignment="1">
      <alignment horizontal="right" vertical="center"/>
    </xf>
    <xf numFmtId="3" fontId="5" fillId="2" borderId="5" xfId="0" applyNumberFormat="1" applyFont="1" applyFill="1" applyBorder="1" applyAlignment="1">
      <alignment horizontal="right" vertical="center"/>
    </xf>
    <xf numFmtId="3" fontId="3" fillId="2" borderId="13" xfId="0" applyNumberFormat="1" applyFont="1" applyFill="1" applyBorder="1" applyAlignment="1">
      <alignment horizontal="right" vertical="center" wrapText="1"/>
    </xf>
    <xf numFmtId="2" fontId="3" fillId="2" borderId="6" xfId="0" applyNumberFormat="1" applyFont="1" applyFill="1" applyBorder="1" applyAlignment="1">
      <alignment horizontal="center" vertical="center" wrapText="1"/>
    </xf>
    <xf numFmtId="3" fontId="2" fillId="2" borderId="14" xfId="0" applyNumberFormat="1" applyFont="1" applyFill="1" applyBorder="1" applyAlignment="1">
      <alignment horizontal="right" vertical="center" wrapText="1"/>
    </xf>
    <xf numFmtId="2" fontId="2" fillId="2" borderId="9"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13" fillId="2" borderId="5" xfId="0" applyFont="1" applyFill="1" applyBorder="1" applyAlignment="1">
      <alignment vertical="center"/>
    </xf>
    <xf numFmtId="3" fontId="2" fillId="2" borderId="13" xfId="0" applyNumberFormat="1" applyFont="1" applyFill="1" applyBorder="1" applyAlignment="1">
      <alignment horizontal="right"/>
    </xf>
    <xf numFmtId="165" fontId="13" fillId="2" borderId="13" xfId="0" applyNumberFormat="1" applyFont="1" applyFill="1" applyBorder="1" applyAlignment="1">
      <alignment horizontal="center" vertical="center"/>
    </xf>
    <xf numFmtId="0" fontId="13" fillId="2" borderId="7" xfId="0" applyFont="1" applyFill="1" applyBorder="1" applyAlignment="1">
      <alignment vertical="center"/>
    </xf>
    <xf numFmtId="0" fontId="10" fillId="2" borderId="8" xfId="0" quotePrefix="1" applyFont="1" applyFill="1" applyBorder="1" applyAlignment="1">
      <alignment horizontal="center" vertical="center" wrapText="1"/>
    </xf>
    <xf numFmtId="0" fontId="10" fillId="2" borderId="14" xfId="0" quotePrefix="1" applyFont="1" applyFill="1" applyBorder="1" applyAlignment="1">
      <alignment horizontal="center" vertical="center" wrapText="1"/>
    </xf>
    <xf numFmtId="165" fontId="2" fillId="2" borderId="6" xfId="0" applyNumberFormat="1" applyFont="1" applyFill="1" applyBorder="1" applyAlignment="1">
      <alignment horizontal="center"/>
    </xf>
    <xf numFmtId="165" fontId="3" fillId="2" borderId="6" xfId="0" applyNumberFormat="1" applyFont="1" applyFill="1" applyBorder="1" applyAlignment="1">
      <alignment horizontal="center"/>
    </xf>
    <xf numFmtId="165" fontId="3" fillId="2" borderId="9" xfId="0" applyNumberFormat="1" applyFont="1" applyFill="1" applyBorder="1" applyAlignment="1">
      <alignment horizontal="center"/>
    </xf>
    <xf numFmtId="3" fontId="2"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3" fontId="3" fillId="2" borderId="8" xfId="0" applyNumberFormat="1" applyFont="1" applyFill="1" applyBorder="1" applyAlignment="1">
      <alignment horizontal="right"/>
    </xf>
    <xf numFmtId="3" fontId="12" fillId="2" borderId="13" xfId="0" applyNumberFormat="1" applyFont="1" applyFill="1" applyBorder="1" applyAlignment="1">
      <alignment horizontal="right"/>
    </xf>
    <xf numFmtId="3" fontId="11" fillId="2" borderId="14" xfId="0" applyNumberFormat="1" applyFont="1" applyFill="1" applyBorder="1" applyAlignment="1">
      <alignment horizontal="right"/>
    </xf>
    <xf numFmtId="165" fontId="16" fillId="2" borderId="6" xfId="0" applyNumberFormat="1" applyFont="1" applyFill="1" applyBorder="1" applyAlignment="1">
      <alignment horizontal="center"/>
    </xf>
    <xf numFmtId="2" fontId="5" fillId="2" borderId="10"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2" fontId="5" fillId="2" borderId="12" xfId="0" applyNumberFormat="1" applyFont="1" applyFill="1" applyBorder="1" applyAlignment="1">
      <alignment horizontal="center" vertical="center"/>
    </xf>
    <xf numFmtId="165" fontId="14" fillId="2" borderId="18" xfId="0" applyNumberFormat="1" applyFont="1" applyFill="1" applyBorder="1" applyAlignment="1">
      <alignment horizontal="center" wrapText="1"/>
    </xf>
    <xf numFmtId="165" fontId="14" fillId="2" borderId="19" xfId="0" applyNumberFormat="1" applyFont="1" applyFill="1" applyBorder="1" applyAlignment="1">
      <alignment horizontal="center" wrapText="1"/>
    </xf>
    <xf numFmtId="165" fontId="14" fillId="2" borderId="20" xfId="0" applyNumberFormat="1" applyFont="1" applyFill="1" applyBorder="1" applyAlignment="1">
      <alignment horizontal="center" wrapText="1"/>
    </xf>
    <xf numFmtId="165" fontId="14" fillId="2" borderId="13" xfId="0" applyNumberFormat="1" applyFont="1" applyFill="1" applyBorder="1" applyAlignment="1">
      <alignment horizontal="center" wrapText="1"/>
    </xf>
    <xf numFmtId="41" fontId="4" fillId="2" borderId="13" xfId="10" applyFont="1" applyFill="1" applyBorder="1" applyAlignment="1">
      <alignment horizontal="right" vertical="center"/>
    </xf>
    <xf numFmtId="41" fontId="5" fillId="2" borderId="13" xfId="10" applyFont="1" applyFill="1" applyBorder="1" applyAlignment="1">
      <alignment horizontal="right" vertical="center"/>
    </xf>
    <xf numFmtId="41" fontId="5" fillId="2" borderId="14" xfId="10" applyFont="1" applyFill="1" applyBorder="1" applyAlignment="1">
      <alignment horizontal="right" vertical="center"/>
    </xf>
    <xf numFmtId="41" fontId="4" fillId="2" borderId="0" xfId="10" applyFont="1" applyFill="1" applyAlignment="1">
      <alignment horizontal="right" vertical="center"/>
    </xf>
    <xf numFmtId="41" fontId="4" fillId="2" borderId="6" xfId="10" applyFont="1" applyFill="1" applyBorder="1" applyAlignment="1">
      <alignment horizontal="right" vertical="center"/>
    </xf>
    <xf numFmtId="41" fontId="5" fillId="2" borderId="0" xfId="10" applyFont="1" applyFill="1" applyAlignment="1">
      <alignment horizontal="right" vertical="center"/>
    </xf>
    <xf numFmtId="41" fontId="5" fillId="2" borderId="6" xfId="10" applyFont="1" applyFill="1" applyBorder="1" applyAlignment="1">
      <alignment horizontal="right" vertical="center"/>
    </xf>
    <xf numFmtId="41" fontId="5" fillId="2" borderId="8" xfId="10" applyFont="1" applyFill="1" applyBorder="1" applyAlignment="1">
      <alignment horizontal="right" vertical="center"/>
    </xf>
    <xf numFmtId="41" fontId="5" fillId="2" borderId="9" xfId="10" applyFont="1" applyFill="1" applyBorder="1" applyAlignment="1">
      <alignment horizontal="right" vertical="center"/>
    </xf>
    <xf numFmtId="174" fontId="3" fillId="2" borderId="0" xfId="10" applyNumberFormat="1" applyFont="1" applyFill="1"/>
    <xf numFmtId="3" fontId="4" fillId="2" borderId="15" xfId="11" applyNumberFormat="1" applyFont="1" applyFill="1" applyBorder="1" applyAlignment="1">
      <alignment horizontal="right" vertical="center" wrapText="1"/>
    </xf>
    <xf numFmtId="168" fontId="10" fillId="2" borderId="3" xfId="11" applyNumberFormat="1" applyFont="1" applyFill="1" applyBorder="1" applyAlignment="1">
      <alignment horizontal="center" vertical="center" wrapText="1"/>
    </xf>
    <xf numFmtId="168" fontId="10" fillId="2" borderId="15" xfId="11" applyNumberFormat="1" applyFont="1" applyFill="1" applyBorder="1" applyAlignment="1">
      <alignment horizontal="center" vertical="center" wrapText="1"/>
    </xf>
    <xf numFmtId="3" fontId="5" fillId="2" borderId="13" xfId="11" applyNumberFormat="1" applyFont="1" applyFill="1" applyBorder="1" applyAlignment="1">
      <alignment horizontal="right" vertical="center" wrapText="1"/>
    </xf>
    <xf numFmtId="168" fontId="5" fillId="2" borderId="13" xfId="11" applyNumberFormat="1" applyFont="1" applyFill="1" applyBorder="1" applyAlignment="1">
      <alignment horizontal="center" vertical="center" wrapText="1"/>
    </xf>
    <xf numFmtId="0" fontId="4" fillId="2" borderId="7" xfId="0" applyFont="1" applyFill="1" applyBorder="1" applyAlignment="1">
      <alignment vertical="center" wrapText="1"/>
    </xf>
    <xf numFmtId="3" fontId="4" fillId="2" borderId="14" xfId="11" applyNumberFormat="1" applyFont="1" applyFill="1" applyBorder="1" applyAlignment="1">
      <alignment horizontal="right" vertical="center" wrapText="1"/>
    </xf>
    <xf numFmtId="168" fontId="4" fillId="2" borderId="8" xfId="11" applyNumberFormat="1" applyFont="1" applyFill="1" applyBorder="1" applyAlignment="1">
      <alignment horizontal="center" vertical="center" wrapText="1"/>
    </xf>
    <xf numFmtId="168" fontId="4" fillId="2" borderId="14" xfId="11" applyNumberFormat="1" applyFont="1" applyFill="1" applyBorder="1" applyAlignment="1">
      <alignment horizontal="center" vertical="center" wrapText="1"/>
    </xf>
    <xf numFmtId="0" fontId="3" fillId="2" borderId="13" xfId="0" applyFont="1" applyFill="1" applyBorder="1"/>
    <xf numFmtId="168" fontId="5" fillId="2" borderId="0" xfId="11" applyNumberFormat="1" applyFont="1" applyFill="1" applyAlignment="1">
      <alignment horizontal="center" vertical="center" wrapText="1"/>
    </xf>
    <xf numFmtId="165" fontId="5" fillId="2" borderId="15"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165" fontId="5" fillId="2" borderId="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165" fontId="3" fillId="2" borderId="0" xfId="0" applyNumberFormat="1" applyFont="1" applyFill="1" applyAlignment="1">
      <alignment horizontal="center" vertical="center" wrapText="1"/>
    </xf>
    <xf numFmtId="165" fontId="5" fillId="2" borderId="6" xfId="0" applyNumberFormat="1" applyFont="1" applyFill="1" applyBorder="1" applyAlignment="1">
      <alignment horizontal="center" vertical="center" wrapText="1"/>
    </xf>
    <xf numFmtId="0" fontId="28" fillId="2" borderId="5" xfId="0" applyFont="1" applyFill="1" applyBorder="1" applyAlignment="1">
      <alignment vertical="center"/>
    </xf>
    <xf numFmtId="167" fontId="2" fillId="2" borderId="13" xfId="1" applyNumberFormat="1" applyFont="1" applyFill="1" applyBorder="1" applyAlignment="1">
      <alignment vertical="center"/>
    </xf>
    <xf numFmtId="167" fontId="2" fillId="2" borderId="0" xfId="1" applyNumberFormat="1" applyFont="1" applyFill="1" applyAlignment="1">
      <alignment vertical="center"/>
    </xf>
    <xf numFmtId="167" fontId="2" fillId="2" borderId="6" xfId="1" applyNumberFormat="1" applyFont="1" applyFill="1" applyBorder="1" applyAlignment="1">
      <alignment vertical="center"/>
    </xf>
    <xf numFmtId="167" fontId="3" fillId="2" borderId="13" xfId="1" applyNumberFormat="1" applyFont="1" applyFill="1" applyBorder="1" applyAlignment="1">
      <alignment vertical="center"/>
    </xf>
    <xf numFmtId="167" fontId="3" fillId="2" borderId="0" xfId="1" applyNumberFormat="1" applyFont="1" applyFill="1" applyAlignment="1">
      <alignment vertical="center"/>
    </xf>
    <xf numFmtId="167" fontId="3" fillId="2" borderId="6" xfId="1" applyNumberFormat="1" applyFont="1" applyFill="1" applyBorder="1" applyAlignment="1">
      <alignment vertical="center"/>
    </xf>
    <xf numFmtId="167" fontId="16" fillId="2" borderId="13" xfId="1" applyNumberFormat="1" applyFont="1" applyFill="1" applyBorder="1" applyAlignment="1">
      <alignment vertical="center"/>
    </xf>
    <xf numFmtId="167" fontId="16" fillId="2" borderId="0" xfId="1" applyNumberFormat="1" applyFont="1" applyFill="1" applyAlignment="1">
      <alignment vertical="center"/>
    </xf>
    <xf numFmtId="167" fontId="16" fillId="2" borderId="6" xfId="1" applyNumberFormat="1" applyFont="1" applyFill="1" applyBorder="1" applyAlignment="1">
      <alignment vertical="center"/>
    </xf>
    <xf numFmtId="167" fontId="3" fillId="2" borderId="14" xfId="1" applyNumberFormat="1" applyFont="1" applyFill="1" applyBorder="1" applyAlignment="1">
      <alignment vertical="center"/>
    </xf>
    <xf numFmtId="167" fontId="3" fillId="2" borderId="8" xfId="1" applyNumberFormat="1" applyFont="1" applyFill="1" applyBorder="1" applyAlignment="1">
      <alignment vertical="center"/>
    </xf>
    <xf numFmtId="167" fontId="3" fillId="2" borderId="9" xfId="1" applyNumberFormat="1" applyFont="1" applyFill="1" applyBorder="1" applyAlignment="1">
      <alignment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29" fillId="2" borderId="1" xfId="0" applyFont="1" applyFill="1" applyBorder="1" applyAlignment="1">
      <alignment vertical="center" wrapText="1"/>
    </xf>
    <xf numFmtId="0" fontId="3" fillId="2" borderId="1" xfId="0" applyFont="1" applyFill="1" applyBorder="1" applyAlignment="1">
      <alignment vertical="center" wrapText="1"/>
    </xf>
    <xf numFmtId="3" fontId="3" fillId="2" borderId="1" xfId="0" applyNumberFormat="1" applyFont="1" applyFill="1" applyBorder="1" applyAlignment="1">
      <alignment horizontal="right" vertical="center"/>
    </xf>
    <xf numFmtId="3" fontId="11" fillId="2" borderId="5" xfId="0" applyNumberFormat="1" applyFont="1" applyFill="1" applyBorder="1" applyAlignment="1">
      <alignment horizontal="right" vertical="center" wrapText="1"/>
    </xf>
    <xf numFmtId="3" fontId="10" fillId="2" borderId="10" xfId="0" applyNumberFormat="1" applyFont="1" applyFill="1" applyBorder="1" applyAlignment="1">
      <alignment horizontal="right" vertical="center" wrapText="1"/>
    </xf>
    <xf numFmtId="0" fontId="11" fillId="2" borderId="5" xfId="0" applyFont="1" applyFill="1" applyBorder="1" applyAlignment="1">
      <alignment horizontal="justify" vertical="center"/>
    </xf>
    <xf numFmtId="0" fontId="11" fillId="2" borderId="0" xfId="0" applyFont="1" applyFill="1" applyBorder="1" applyAlignment="1">
      <alignment horizontal="center" vertical="center"/>
    </xf>
    <xf numFmtId="0" fontId="10" fillId="2" borderId="10" xfId="0" applyFont="1" applyFill="1" applyBorder="1" applyAlignment="1">
      <alignment horizontal="justify" vertical="center"/>
    </xf>
    <xf numFmtId="0" fontId="10" fillId="2" borderId="5" xfId="0" applyFont="1" applyFill="1" applyBorder="1" applyAlignment="1">
      <alignment horizontal="justify" vertical="center"/>
    </xf>
    <xf numFmtId="0" fontId="10" fillId="2" borderId="0" xfId="0" applyFont="1" applyFill="1" applyBorder="1" applyAlignment="1">
      <alignment horizontal="center" vertical="center"/>
    </xf>
    <xf numFmtId="0" fontId="10" fillId="2" borderId="2" xfId="0" applyFont="1" applyFill="1" applyBorder="1" applyAlignment="1">
      <alignment horizontal="justify" vertical="center"/>
    </xf>
    <xf numFmtId="0" fontId="11" fillId="2" borderId="13"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7" xfId="0" applyFont="1" applyFill="1" applyBorder="1" applyAlignment="1">
      <alignment horizontal="left"/>
    </xf>
    <xf numFmtId="0" fontId="10" fillId="4" borderId="2" xfId="0" applyFont="1" applyFill="1" applyBorder="1"/>
    <xf numFmtId="37" fontId="2" fillId="2" borderId="13" xfId="0" applyNumberFormat="1" applyFont="1" applyFill="1" applyBorder="1" applyAlignment="1">
      <alignment horizontal="right" vertical="center" wrapText="1"/>
    </xf>
    <xf numFmtId="37" fontId="2" fillId="2" borderId="15" xfId="0" applyNumberFormat="1" applyFont="1" applyFill="1" applyBorder="1" applyAlignment="1">
      <alignment horizontal="right" vertical="center" wrapText="1"/>
    </xf>
    <xf numFmtId="0" fontId="10" fillId="2" borderId="2"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1" xfId="0" applyFont="1" applyFill="1" applyBorder="1" applyAlignment="1">
      <alignment vertical="center" wrapText="1"/>
    </xf>
    <xf numFmtId="2" fontId="11" fillId="2" borderId="6" xfId="0" applyNumberFormat="1" applyFont="1" applyFill="1" applyBorder="1" applyAlignment="1">
      <alignment horizontal="center" vertical="center" wrapText="1"/>
    </xf>
    <xf numFmtId="0" fontId="10" fillId="2" borderId="9" xfId="0" applyFont="1" applyFill="1" applyBorder="1" applyAlignment="1">
      <alignment vertical="center" wrapText="1"/>
    </xf>
    <xf numFmtId="0" fontId="10" fillId="2" borderId="7" xfId="0" applyFont="1" applyFill="1" applyBorder="1" applyAlignment="1">
      <alignment vertical="center" wrapText="1"/>
    </xf>
    <xf numFmtId="0" fontId="11" fillId="2" borderId="7" xfId="0" applyFont="1" applyFill="1" applyBorder="1" applyAlignment="1">
      <alignment horizontal="justify" vertical="center" wrapText="1"/>
    </xf>
    <xf numFmtId="0" fontId="11" fillId="2" borderId="13" xfId="0" applyFont="1" applyFill="1" applyBorder="1" applyAlignment="1">
      <alignment horizontal="right" vertical="center" wrapText="1"/>
    </xf>
    <xf numFmtId="0" fontId="11" fillId="2" borderId="6" xfId="0" applyFont="1" applyFill="1" applyBorder="1" applyAlignment="1">
      <alignment horizontal="right" vertical="center" wrapText="1"/>
    </xf>
    <xf numFmtId="41" fontId="0" fillId="0" borderId="0" xfId="10" applyFont="1"/>
    <xf numFmtId="3" fontId="11" fillId="2" borderId="0" xfId="8" applyNumberFormat="1" applyFont="1" applyFill="1" applyBorder="1" applyAlignment="1">
      <alignment horizontal="right" vertical="center"/>
    </xf>
    <xf numFmtId="3" fontId="10" fillId="2" borderId="11" xfId="8" applyNumberFormat="1" applyFont="1" applyFill="1" applyBorder="1" applyAlignment="1">
      <alignment horizontal="right" vertical="center"/>
    </xf>
    <xf numFmtId="3" fontId="11" fillId="2" borderId="5" xfId="8" applyNumberFormat="1" applyFont="1" applyFill="1" applyBorder="1" applyAlignment="1">
      <alignment vertical="center"/>
    </xf>
    <xf numFmtId="3" fontId="10" fillId="2" borderId="10" xfId="8" applyNumberFormat="1" applyFont="1" applyFill="1" applyBorder="1" applyAlignment="1">
      <alignment vertical="center"/>
    </xf>
    <xf numFmtId="41" fontId="18" fillId="2" borderId="0" xfId="10" applyFont="1" applyFill="1"/>
    <xf numFmtId="167" fontId="12" fillId="2" borderId="13" xfId="4" applyNumberFormat="1" applyFont="1" applyFill="1" applyBorder="1"/>
    <xf numFmtId="3" fontId="12" fillId="2" borderId="13" xfId="4" applyNumberFormat="1" applyFont="1" applyFill="1" applyBorder="1"/>
    <xf numFmtId="168" fontId="12" fillId="2" borderId="5" xfId="0" applyNumberFormat="1" applyFont="1" applyFill="1" applyBorder="1" applyAlignment="1">
      <alignment horizontal="center"/>
    </xf>
    <xf numFmtId="168" fontId="12" fillId="2" borderId="13" xfId="0" applyNumberFormat="1" applyFont="1" applyFill="1" applyBorder="1" applyAlignment="1">
      <alignment horizontal="center"/>
    </xf>
    <xf numFmtId="0" fontId="2" fillId="2" borderId="15" xfId="0" applyFont="1" applyFill="1" applyBorder="1" applyAlignment="1">
      <alignment horizontal="center"/>
    </xf>
    <xf numFmtId="165" fontId="2" fillId="2" borderId="11" xfId="0" applyNumberFormat="1" applyFont="1" applyFill="1" applyBorder="1" applyAlignment="1">
      <alignment horizontal="center" vertical="center"/>
    </xf>
    <xf numFmtId="165" fontId="2" fillId="2" borderId="13" xfId="1" applyNumberFormat="1" applyFont="1" applyFill="1" applyBorder="1" applyAlignment="1">
      <alignment horizontal="center" vertical="top"/>
    </xf>
    <xf numFmtId="0" fontId="3" fillId="0" borderId="2" xfId="0" applyFont="1" applyBorder="1"/>
    <xf numFmtId="0" fontId="2" fillId="0" borderId="2" xfId="0" applyFont="1" applyBorder="1" applyAlignment="1">
      <alignment horizontal="center"/>
    </xf>
    <xf numFmtId="0" fontId="2" fillId="0" borderId="4" xfId="0" applyFont="1" applyBorder="1" applyAlignment="1">
      <alignment horizontal="center"/>
    </xf>
    <xf numFmtId="10" fontId="3" fillId="0" borderId="4" xfId="0" applyNumberFormat="1" applyFont="1" applyBorder="1" applyAlignment="1">
      <alignment horizontal="center"/>
    </xf>
    <xf numFmtId="10" fontId="2" fillId="0" borderId="12" xfId="0" applyNumberFormat="1" applyFont="1" applyBorder="1" applyAlignment="1">
      <alignment horizontal="center"/>
    </xf>
    <xf numFmtId="165" fontId="3" fillId="2" borderId="15"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1" fontId="3" fillId="2" borderId="14"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9"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0" fillId="2" borderId="2"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11" fillId="2" borderId="3" xfId="0" applyFont="1" applyFill="1" applyBorder="1" applyAlignment="1">
      <alignment horizontal="left" wrapText="1"/>
    </xf>
    <xf numFmtId="0" fontId="11" fillId="2" borderId="0" xfId="0" applyFont="1" applyFill="1" applyAlignment="1">
      <alignment horizontal="left"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2" borderId="3" xfId="0" applyFont="1" applyFill="1" applyBorder="1" applyAlignment="1">
      <alignment horizontal="left" wrapText="1"/>
    </xf>
    <xf numFmtId="0" fontId="2" fillId="2" borderId="0" xfId="0" applyFont="1" applyFill="1" applyAlignment="1">
      <alignment horizontal="left" vertical="center"/>
    </xf>
    <xf numFmtId="0" fontId="3" fillId="2" borderId="0" xfId="0" applyFont="1" applyFill="1" applyAlignment="1">
      <alignment horizontal="left" vertical="center"/>
    </xf>
    <xf numFmtId="0" fontId="11" fillId="2" borderId="0" xfId="0" quotePrefix="1" applyFont="1" applyFill="1" applyAlignment="1">
      <alignment horizontal="left" wrapText="1"/>
    </xf>
    <xf numFmtId="0" fontId="11" fillId="2" borderId="3" xfId="0" quotePrefix="1" applyFont="1" applyFill="1" applyBorder="1" applyAlignment="1">
      <alignment horizontal="left"/>
    </xf>
    <xf numFmtId="0" fontId="11" fillId="2" borderId="3" xfId="0" applyFont="1" applyFill="1" applyBorder="1" applyAlignment="1">
      <alignment horizontal="left"/>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3" xfId="8" applyFont="1" applyFill="1" applyBorder="1" applyAlignment="1">
      <alignment horizontal="center" vertical="center"/>
    </xf>
    <xf numFmtId="0" fontId="4" fillId="2" borderId="4" xfId="8" applyFont="1" applyFill="1" applyBorder="1" applyAlignment="1">
      <alignment horizontal="center" vertical="center"/>
    </xf>
    <xf numFmtId="0" fontId="4" fillId="2" borderId="2" xfId="8" applyFont="1" applyFill="1" applyBorder="1" applyAlignment="1">
      <alignment horizontal="center" vertical="center"/>
    </xf>
    <xf numFmtId="0" fontId="3" fillId="2" borderId="0" xfId="0" applyFont="1" applyFill="1" applyAlignment="1">
      <alignment horizontal="left"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165" fontId="3" fillId="2" borderId="5"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 fontId="3" fillId="2" borderId="0"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 fontId="3" fillId="2" borderId="8" xfId="0" applyNumberFormat="1" applyFont="1" applyFill="1" applyBorder="1" applyAlignment="1">
      <alignment horizontal="center" vertical="center"/>
    </xf>
    <xf numFmtId="1" fontId="3" fillId="2" borderId="9"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65" fontId="5" fillId="3" borderId="4" xfId="0" applyNumberFormat="1" applyFont="1" applyFill="1" applyBorder="1" applyAlignment="1">
      <alignment horizontal="center" vertical="center"/>
    </xf>
    <xf numFmtId="165" fontId="5" fillId="3" borderId="9" xfId="0" applyNumberFormat="1" applyFont="1" applyFill="1" applyBorder="1" applyAlignment="1">
      <alignment horizontal="center" vertical="center"/>
    </xf>
    <xf numFmtId="165" fontId="5" fillId="3" borderId="3" xfId="0" applyNumberFormat="1" applyFont="1" applyFill="1" applyBorder="1" applyAlignment="1">
      <alignment horizontal="center" vertical="center"/>
    </xf>
    <xf numFmtId="165" fontId="5" fillId="3" borderId="8"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165" fontId="5" fillId="3" borderId="7"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165" fontId="5" fillId="3" borderId="6" xfId="0" applyNumberFormat="1" applyFont="1" applyFill="1" applyBorder="1" applyAlignment="1">
      <alignment horizontal="center" vertical="center"/>
    </xf>
    <xf numFmtId="165" fontId="5" fillId="3" borderId="5"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11" fillId="2" borderId="0" xfId="0" applyFont="1" applyFill="1" applyAlignment="1">
      <alignment horizontal="justify" vertical="center" wrapText="1"/>
    </xf>
    <xf numFmtId="0" fontId="3" fillId="2" borderId="0" xfId="0" applyFont="1" applyFill="1" applyBorder="1" applyAlignment="1">
      <alignment horizontal="left" vertical="center"/>
    </xf>
    <xf numFmtId="0" fontId="5" fillId="2" borderId="0" xfId="0" applyFont="1" applyFill="1" applyAlignment="1">
      <alignment vertical="center" wrapText="1"/>
    </xf>
    <xf numFmtId="0" fontId="5" fillId="2" borderId="0" xfId="0" applyFont="1" applyFill="1" applyAlignment="1">
      <alignment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2" borderId="0" xfId="0" applyFont="1" applyFill="1" applyAlignment="1">
      <alignment horizontal="left"/>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3" xfId="0" applyFont="1" applyFill="1" applyBorder="1" applyAlignment="1">
      <alignment horizontal="left" vertical="center" wrapText="1"/>
    </xf>
    <xf numFmtId="0" fontId="3" fillId="0" borderId="2" xfId="0" applyFont="1" applyBorder="1" applyAlignment="1">
      <alignment vertical="top" wrapText="1"/>
    </xf>
    <xf numFmtId="0" fontId="3" fillId="0" borderId="7" xfId="0" applyFont="1" applyBorder="1" applyAlignment="1">
      <alignment vertical="top"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3" xfId="0" quotePrefix="1" applyFont="1" applyBorder="1" applyAlignment="1">
      <alignment horizontal="left" wrapText="1"/>
    </xf>
    <xf numFmtId="0" fontId="3" fillId="0" borderId="0" xfId="0" quotePrefix="1" applyFont="1"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left" wrapText="1"/>
    </xf>
    <xf numFmtId="0" fontId="3" fillId="0" borderId="0" xfId="0" applyFont="1" applyBorder="1" applyAlignment="1">
      <alignment horizontal="left"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4" xfId="0" applyFont="1" applyFill="1" applyBorder="1" applyAlignment="1">
      <alignment vertical="center" wrapText="1"/>
    </xf>
    <xf numFmtId="0" fontId="11" fillId="2" borderId="9" xfId="0" applyFont="1" applyFill="1" applyBorder="1" applyAlignment="1">
      <alignment vertical="center" wrapText="1"/>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2" fillId="2" borderId="0" xfId="0" applyFont="1" applyFill="1" applyAlignment="1">
      <alignment horizontal="left"/>
    </xf>
    <xf numFmtId="0" fontId="3" fillId="2" borderId="0" xfId="0" applyFont="1" applyFill="1" applyAlignment="1">
      <alignment horizontal="left"/>
    </xf>
    <xf numFmtId="0" fontId="2"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3" fillId="2" borderId="0" xfId="0" applyFont="1" applyFill="1" applyBorder="1" applyAlignment="1">
      <alignment horizontal="left" wrapText="1"/>
    </xf>
    <xf numFmtId="0" fontId="2" fillId="2" borderId="1" xfId="0" applyFont="1" applyFill="1" applyBorder="1" applyAlignment="1">
      <alignment horizontal="center" vertical="center"/>
    </xf>
    <xf numFmtId="0" fontId="11" fillId="2" borderId="13" xfId="0" applyFont="1" applyFill="1" applyBorder="1" applyAlignment="1">
      <alignment horizontal="right" vertical="center" wrapText="1"/>
    </xf>
    <xf numFmtId="0" fontId="11" fillId="2" borderId="6" xfId="0" applyFont="1" applyFill="1" applyBorder="1" applyAlignment="1">
      <alignment horizontal="right" vertical="center" wrapText="1"/>
    </xf>
    <xf numFmtId="3" fontId="11" fillId="2" borderId="15" xfId="0" applyNumberFormat="1" applyFont="1" applyFill="1" applyBorder="1" applyAlignment="1">
      <alignment horizontal="right" vertical="center" wrapText="1"/>
    </xf>
    <xf numFmtId="3" fontId="11" fillId="2" borderId="13" xfId="0" applyNumberFormat="1" applyFont="1" applyFill="1" applyBorder="1" applyAlignment="1">
      <alignment horizontal="right" vertical="center" wrapText="1"/>
    </xf>
    <xf numFmtId="3" fontId="11" fillId="2" borderId="14" xfId="0" applyNumberFormat="1" applyFont="1" applyFill="1" applyBorder="1" applyAlignment="1">
      <alignment horizontal="right" vertical="center" wrapText="1"/>
    </xf>
    <xf numFmtId="0" fontId="11" fillId="2" borderId="4" xfId="0" applyFont="1" applyFill="1" applyBorder="1" applyAlignment="1">
      <alignment horizontal="right" vertical="center" wrapText="1"/>
    </xf>
    <xf numFmtId="0" fontId="11" fillId="2" borderId="9" xfId="0" applyFont="1" applyFill="1" applyBorder="1" applyAlignment="1">
      <alignment horizontal="right" vertical="center" wrapText="1"/>
    </xf>
    <xf numFmtId="0" fontId="11" fillId="2" borderId="15" xfId="0" applyFont="1" applyFill="1" applyBorder="1" applyAlignment="1">
      <alignment horizontal="right" vertical="center" wrapText="1"/>
    </xf>
    <xf numFmtId="0" fontId="11" fillId="2" borderId="14" xfId="0" applyFont="1" applyFill="1" applyBorder="1" applyAlignment="1">
      <alignment horizontal="right" vertical="center" wrapText="1"/>
    </xf>
  </cellXfs>
  <cellStyles count="17">
    <cellStyle name="Bad" xfId="16" xr:uid="{5E21A75F-B6E7-4D1C-A37E-0C10FE634DBB}"/>
    <cellStyle name="Comma" xfId="15" xr:uid="{75705B01-2A84-4A5C-B46B-83A891FBF254}"/>
    <cellStyle name="Millares" xfId="1" builtinId="3"/>
    <cellStyle name="Millares [0]" xfId="10" builtinId="6"/>
    <cellStyle name="Millares [0] 2" xfId="11" xr:uid="{6A96D004-08DF-4934-91D7-DFB169A5418C}"/>
    <cellStyle name="Millares 2" xfId="3" xr:uid="{A40C4277-2EF3-4052-BD61-6E8F7E72EDCE}"/>
    <cellStyle name="Millares 2 2" xfId="4" xr:uid="{750FAB4B-EA50-45BE-A9B2-68F582470C4E}"/>
    <cellStyle name="Moneda [0] 2" xfId="6" xr:uid="{05445A1C-13CD-4687-935F-4CC12DB94AAB}"/>
    <cellStyle name="Moneda 2" xfId="5" xr:uid="{53066693-D579-45C9-BADF-6F859B106D20}"/>
    <cellStyle name="Normal" xfId="0" builtinId="0"/>
    <cellStyle name="Normal 10" xfId="8" xr:uid="{A63AE861-32D9-4A32-87C0-84BA2ED25EFC}"/>
    <cellStyle name="Normal 2" xfId="7" xr:uid="{DF508A5E-96A1-4F11-AE12-513A7D554C0D}"/>
    <cellStyle name="Normal 3" xfId="13" xr:uid="{AEE7C8AD-D01C-47FF-A378-4C45041E8335}"/>
    <cellStyle name="Normal 4" xfId="12" xr:uid="{031E05D0-B8F3-4324-9F4B-10927BB2E4F3}"/>
    <cellStyle name="Percent" xfId="14" xr:uid="{D5F659C4-7B0A-4538-8637-0120464EEC58}"/>
    <cellStyle name="Porcentaje" xfId="2" builtinId="5"/>
    <cellStyle name="Porcentual 2 4" xfId="9" xr:uid="{E96D666B-5A12-4218-AFD0-B9DC22C7BA7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sheetData sheetId="3"/>
      <sheetData sheetId="4"/>
      <sheetData sheetId="5"/>
      <sheetData sheetId="6"/>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3D66-ACE6-46C1-9328-290A9811A590}">
  <dimension ref="A1:C19"/>
  <sheetViews>
    <sheetView workbookViewId="0">
      <selection activeCell="E19" sqref="E19"/>
    </sheetView>
  </sheetViews>
  <sheetFormatPr baseColWidth="10" defaultColWidth="10.7265625" defaultRowHeight="13" x14ac:dyDescent="0.3"/>
  <cols>
    <col min="1" max="1" width="29.26953125" style="2" bestFit="1" customWidth="1"/>
    <col min="2" max="2" width="10.453125" style="2" customWidth="1"/>
    <col min="3" max="3" width="10.7265625" style="2" customWidth="1"/>
    <col min="4" max="4" width="15.54296875" style="2" customWidth="1"/>
    <col min="5" max="6" width="7.7265625" style="2" customWidth="1"/>
    <col min="7" max="7" width="18.54296875" style="2" customWidth="1"/>
    <col min="8" max="16384" width="10.7265625" style="2"/>
  </cols>
  <sheetData>
    <row r="1" spans="1:3" x14ac:dyDescent="0.3">
      <c r="A1" s="1" t="s">
        <v>47</v>
      </c>
    </row>
    <row r="2" spans="1:3" x14ac:dyDescent="0.3">
      <c r="A2" s="32" t="s">
        <v>338</v>
      </c>
    </row>
    <row r="4" spans="1:3" x14ac:dyDescent="0.3">
      <c r="A4" s="496"/>
      <c r="B4" s="494" t="s">
        <v>333</v>
      </c>
      <c r="C4" s="495" t="s">
        <v>337</v>
      </c>
    </row>
    <row r="5" spans="1:3" x14ac:dyDescent="0.3">
      <c r="A5" s="493" t="s">
        <v>0</v>
      </c>
      <c r="B5" s="660">
        <v>1.4978293813785513</v>
      </c>
      <c r="C5" s="660">
        <v>1.5677466557515061</v>
      </c>
    </row>
    <row r="6" spans="1:3" x14ac:dyDescent="0.3">
      <c r="A6" s="491" t="s">
        <v>1</v>
      </c>
      <c r="B6" s="661"/>
      <c r="C6" s="661"/>
    </row>
    <row r="7" spans="1:3" x14ac:dyDescent="0.3">
      <c r="A7" s="493" t="s">
        <v>563</v>
      </c>
      <c r="B7" s="661" t="s">
        <v>232</v>
      </c>
      <c r="C7" s="661">
        <v>2.2999999999999998</v>
      </c>
    </row>
    <row r="8" spans="1:3" x14ac:dyDescent="0.3">
      <c r="A8" s="491" t="s">
        <v>1</v>
      </c>
      <c r="B8" s="661"/>
      <c r="C8" s="661"/>
    </row>
    <row r="9" spans="1:3" x14ac:dyDescent="0.3">
      <c r="A9" s="493" t="s">
        <v>2</v>
      </c>
      <c r="B9" s="661">
        <v>-1.0408827374979666</v>
      </c>
      <c r="C9" s="661">
        <v>1.2618601837430106</v>
      </c>
    </row>
    <row r="10" spans="1:3" x14ac:dyDescent="0.3">
      <c r="A10" s="491" t="s">
        <v>1</v>
      </c>
      <c r="B10" s="661"/>
      <c r="C10" s="661"/>
    </row>
    <row r="11" spans="1:3" x14ac:dyDescent="0.3">
      <c r="A11" s="493" t="s">
        <v>3</v>
      </c>
      <c r="B11" s="661">
        <v>8.9044772888236867</v>
      </c>
      <c r="C11" s="661">
        <v>11.050070084456976</v>
      </c>
    </row>
    <row r="12" spans="1:3" x14ac:dyDescent="0.3">
      <c r="A12" s="491" t="s">
        <v>4</v>
      </c>
      <c r="B12" s="661"/>
      <c r="C12" s="661"/>
    </row>
    <row r="13" spans="1:3" x14ac:dyDescent="0.3">
      <c r="A13" s="493" t="s">
        <v>5</v>
      </c>
      <c r="B13" s="662">
        <v>811.05479122582756</v>
      </c>
      <c r="C13" s="662">
        <v>854.146636124623</v>
      </c>
    </row>
    <row r="14" spans="1:3" x14ac:dyDescent="0.3">
      <c r="A14" s="491" t="s">
        <v>6</v>
      </c>
      <c r="B14" s="662"/>
      <c r="C14" s="662"/>
    </row>
    <row r="15" spans="1:3" x14ac:dyDescent="0.3">
      <c r="A15" s="493" t="s">
        <v>7</v>
      </c>
      <c r="B15" s="662">
        <v>444.53984081621013</v>
      </c>
      <c r="C15" s="662">
        <v>418.6118590057938</v>
      </c>
    </row>
    <row r="16" spans="1:3" x14ac:dyDescent="0.3">
      <c r="A16" s="491" t="s">
        <v>334</v>
      </c>
      <c r="B16" s="662"/>
      <c r="C16" s="662"/>
    </row>
    <row r="17" spans="1:3" x14ac:dyDescent="0.3">
      <c r="A17" s="493" t="s">
        <v>335</v>
      </c>
      <c r="B17" s="662">
        <v>95.334328756674296</v>
      </c>
      <c r="C17" s="662">
        <v>102.3949459769739</v>
      </c>
    </row>
    <row r="18" spans="1:3" x14ac:dyDescent="0.3">
      <c r="A18" s="492" t="s">
        <v>336</v>
      </c>
      <c r="B18" s="663"/>
      <c r="C18" s="663"/>
    </row>
    <row r="19" spans="1:3" x14ac:dyDescent="0.3">
      <c r="A19" s="2" t="s">
        <v>8</v>
      </c>
    </row>
  </sheetData>
  <mergeCells count="14">
    <mergeCell ref="B11:B12"/>
    <mergeCell ref="C11:C12"/>
    <mergeCell ref="B13:B14"/>
    <mergeCell ref="B15:B16"/>
    <mergeCell ref="B17:B18"/>
    <mergeCell ref="C17:C18"/>
    <mergeCell ref="C15:C16"/>
    <mergeCell ref="C13:C14"/>
    <mergeCell ref="B5:B6"/>
    <mergeCell ref="C5:C6"/>
    <mergeCell ref="B7:B8"/>
    <mergeCell ref="C7:C8"/>
    <mergeCell ref="B9:B10"/>
    <mergeCell ref="C9:C10"/>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3F02-2EC7-4375-A2E8-F86F2B043681}">
  <dimension ref="A1:D11"/>
  <sheetViews>
    <sheetView workbookViewId="0">
      <selection activeCell="D13" sqref="D13"/>
    </sheetView>
  </sheetViews>
  <sheetFormatPr baseColWidth="10" defaultColWidth="10.7265625" defaultRowHeight="13" x14ac:dyDescent="0.3"/>
  <cols>
    <col min="1" max="1" width="44.26953125" style="2" bestFit="1" customWidth="1"/>
    <col min="2" max="4" width="11.7265625" style="2" customWidth="1"/>
    <col min="5" max="16384" width="10.7265625" style="2"/>
  </cols>
  <sheetData>
    <row r="1" spans="1:4" x14ac:dyDescent="0.3">
      <c r="A1" s="154" t="s">
        <v>178</v>
      </c>
      <c r="B1" s="153"/>
    </row>
    <row r="2" spans="1:4" x14ac:dyDescent="0.3">
      <c r="A2" s="154" t="s">
        <v>358</v>
      </c>
      <c r="B2" s="153"/>
    </row>
    <row r="3" spans="1:4" x14ac:dyDescent="0.3">
      <c r="A3" s="153" t="s">
        <v>359</v>
      </c>
      <c r="B3" s="153"/>
    </row>
    <row r="4" spans="1:4" x14ac:dyDescent="0.3">
      <c r="A4" s="153"/>
      <c r="B4" s="153"/>
    </row>
    <row r="5" spans="1:4" ht="26" x14ac:dyDescent="0.3">
      <c r="A5" s="160"/>
      <c r="B5" s="161" t="s">
        <v>796</v>
      </c>
      <c r="C5" s="161" t="s">
        <v>797</v>
      </c>
      <c r="D5" s="161" t="s">
        <v>798</v>
      </c>
    </row>
    <row r="6" spans="1:4" x14ac:dyDescent="0.3">
      <c r="A6" s="155" t="s">
        <v>38</v>
      </c>
      <c r="B6" s="156">
        <v>92971814.643101275</v>
      </c>
      <c r="C6" s="156">
        <v>95033070.586956039</v>
      </c>
      <c r="D6" s="156">
        <v>96905374.432256326</v>
      </c>
    </row>
    <row r="7" spans="1:4" x14ac:dyDescent="0.3">
      <c r="A7" s="124" t="s">
        <v>202</v>
      </c>
      <c r="B7" s="157">
        <v>2675914.2601289698</v>
      </c>
      <c r="C7" s="157">
        <v>4380944.2626825301</v>
      </c>
      <c r="D7" s="157">
        <v>134977.06452210201</v>
      </c>
    </row>
    <row r="8" spans="1:4" x14ac:dyDescent="0.3">
      <c r="A8" s="124" t="s">
        <v>179</v>
      </c>
      <c r="B8" s="157">
        <v>6381597.7317897584</v>
      </c>
      <c r="C8" s="157">
        <v>3242960.8104726048</v>
      </c>
      <c r="D8" s="157">
        <v>3617191.2120924448</v>
      </c>
    </row>
    <row r="9" spans="1:4" x14ac:dyDescent="0.3">
      <c r="A9" s="126" t="s">
        <v>40</v>
      </c>
      <c r="B9" s="158">
        <v>102029326.63502</v>
      </c>
      <c r="C9" s="158">
        <v>102656975.66011117</v>
      </c>
      <c r="D9" s="158">
        <v>100657542.70887087</v>
      </c>
    </row>
    <row r="10" spans="1:4" x14ac:dyDescent="0.3">
      <c r="A10" s="627" t="s">
        <v>109</v>
      </c>
      <c r="B10" s="164">
        <v>38.667916410555101</v>
      </c>
      <c r="C10" s="164">
        <v>38.783579524875201</v>
      </c>
      <c r="D10" s="164">
        <v>37.981906324941001</v>
      </c>
    </row>
    <row r="11" spans="1:4" x14ac:dyDescent="0.3">
      <c r="A11" s="2" t="s">
        <v>23</v>
      </c>
    </row>
  </sheetData>
  <phoneticPr fontId="20"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D344-B6AC-4B64-99A1-57615CD454CC}">
  <dimension ref="A1:G11"/>
  <sheetViews>
    <sheetView workbookViewId="0">
      <selection activeCell="D8" sqref="D8"/>
    </sheetView>
  </sheetViews>
  <sheetFormatPr baseColWidth="10" defaultColWidth="10.7265625" defaultRowHeight="14.5" x14ac:dyDescent="0.35"/>
  <cols>
    <col min="1" max="1" width="27.453125" style="159" customWidth="1"/>
    <col min="2" max="2" width="9.26953125" style="159" customWidth="1"/>
    <col min="3" max="3" width="10.453125" style="159" customWidth="1"/>
    <col min="4" max="16384" width="10.7265625" style="159"/>
  </cols>
  <sheetData>
    <row r="1" spans="1:7" x14ac:dyDescent="0.35">
      <c r="A1" s="162" t="s">
        <v>198</v>
      </c>
      <c r="B1" s="162"/>
      <c r="C1" s="162"/>
      <c r="D1" s="60"/>
    </row>
    <row r="2" spans="1:7" x14ac:dyDescent="0.35">
      <c r="A2" s="162" t="s">
        <v>360</v>
      </c>
      <c r="B2" s="162"/>
      <c r="C2" s="162"/>
      <c r="D2" s="60"/>
    </row>
    <row r="3" spans="1:7" x14ac:dyDescent="0.35">
      <c r="A3" s="163" t="s">
        <v>182</v>
      </c>
      <c r="B3" s="163"/>
      <c r="C3" s="163"/>
      <c r="D3" s="60"/>
    </row>
    <row r="4" spans="1:7" x14ac:dyDescent="0.35">
      <c r="A4" s="163"/>
      <c r="B4" s="163"/>
      <c r="C4" s="163"/>
      <c r="D4" s="60"/>
    </row>
    <row r="5" spans="1:7" x14ac:dyDescent="0.35">
      <c r="A5" s="205"/>
      <c r="B5" s="704" t="s">
        <v>794</v>
      </c>
      <c r="C5" s="703"/>
      <c r="D5" s="702" t="s">
        <v>561</v>
      </c>
      <c r="E5" s="703"/>
      <c r="F5" s="702" t="s">
        <v>408</v>
      </c>
      <c r="G5" s="703"/>
    </row>
    <row r="6" spans="1:7" x14ac:dyDescent="0.35">
      <c r="A6" s="206"/>
      <c r="B6" s="207" t="s">
        <v>41</v>
      </c>
      <c r="C6" s="208" t="s">
        <v>109</v>
      </c>
      <c r="D6" s="209" t="s">
        <v>41</v>
      </c>
      <c r="E6" s="208" t="s">
        <v>109</v>
      </c>
      <c r="F6" s="209" t="s">
        <v>41</v>
      </c>
      <c r="G6" s="208" t="s">
        <v>109</v>
      </c>
    </row>
    <row r="7" spans="1:7" x14ac:dyDescent="0.35">
      <c r="A7" s="177" t="s">
        <v>42</v>
      </c>
      <c r="B7" s="645">
        <v>21186.380695723103</v>
      </c>
      <c r="C7" s="230">
        <v>6.6237636851246604</v>
      </c>
      <c r="D7" s="643" t="s">
        <v>799</v>
      </c>
      <c r="E7" s="230">
        <v>6.2748542765836302</v>
      </c>
      <c r="F7" s="486">
        <v>20188.791457162599</v>
      </c>
      <c r="G7" s="230">
        <v>6.5068858968230598</v>
      </c>
    </row>
    <row r="8" spans="1:7" x14ac:dyDescent="0.35">
      <c r="A8" s="177" t="s">
        <v>43</v>
      </c>
      <c r="B8" s="645">
        <v>123671.91107275119</v>
      </c>
      <c r="C8" s="230">
        <v>38.6650993012234</v>
      </c>
      <c r="D8" s="643">
        <v>126572.18324911872</v>
      </c>
      <c r="E8" s="230">
        <v>38.783579524875201</v>
      </c>
      <c r="F8" s="486">
        <v>117845.74035854961</v>
      </c>
      <c r="G8" s="230">
        <v>37.981906324941001</v>
      </c>
    </row>
    <row r="9" spans="1:7" x14ac:dyDescent="0.35">
      <c r="A9" s="487" t="s">
        <v>44</v>
      </c>
      <c r="B9" s="646">
        <v>-102485.53037702809</v>
      </c>
      <c r="C9" s="488">
        <v>-32.041335616098742</v>
      </c>
      <c r="D9" s="644">
        <v>-106093.8773504108</v>
      </c>
      <c r="E9" s="488">
        <v>-32.508725248291569</v>
      </c>
      <c r="F9" s="489">
        <v>-97656.948901387004</v>
      </c>
      <c r="G9" s="488">
        <v>-31.47502042811794</v>
      </c>
    </row>
    <row r="10" spans="1:7" x14ac:dyDescent="0.35">
      <c r="A10" s="2" t="s">
        <v>562</v>
      </c>
      <c r="B10" s="2"/>
      <c r="C10" s="2"/>
      <c r="D10" s="2"/>
      <c r="E10" s="2"/>
    </row>
    <row r="11" spans="1:7" x14ac:dyDescent="0.35">
      <c r="A11" s="2" t="s">
        <v>23</v>
      </c>
      <c r="B11" s="2"/>
      <c r="C11" s="2"/>
    </row>
  </sheetData>
  <mergeCells count="3">
    <mergeCell ref="D5:E5"/>
    <mergeCell ref="F5:G5"/>
    <mergeCell ref="B5: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0A405-6376-47A3-9625-B4F0A2C5FA7C}">
  <dimension ref="A1:I22"/>
  <sheetViews>
    <sheetView topLeftCell="B1" workbookViewId="0">
      <selection activeCell="B25" sqref="B25"/>
    </sheetView>
  </sheetViews>
  <sheetFormatPr baseColWidth="10" defaultColWidth="10.7265625" defaultRowHeight="13" x14ac:dyDescent="0.3"/>
  <cols>
    <col min="1" max="1" width="29.7265625" style="2" customWidth="1"/>
    <col min="2" max="9" width="9.453125" style="2" bestFit="1" customWidth="1"/>
    <col min="10" max="16384" width="10.7265625" style="2"/>
  </cols>
  <sheetData>
    <row r="1" spans="1:9" x14ac:dyDescent="0.3">
      <c r="A1" s="1" t="s">
        <v>582</v>
      </c>
      <c r="D1" s="176"/>
    </row>
    <row r="2" spans="1:9" x14ac:dyDescent="0.3">
      <c r="A2" s="1" t="s">
        <v>361</v>
      </c>
    </row>
    <row r="4" spans="1:9" x14ac:dyDescent="0.3">
      <c r="A4" s="490"/>
      <c r="B4" s="706">
        <v>2023</v>
      </c>
      <c r="C4" s="707"/>
      <c r="D4" s="708">
        <v>2024</v>
      </c>
      <c r="E4" s="708"/>
      <c r="F4" s="706">
        <v>2025</v>
      </c>
      <c r="G4" s="707"/>
      <c r="H4" s="708">
        <v>2026</v>
      </c>
      <c r="I4" s="707"/>
    </row>
    <row r="5" spans="1:9" x14ac:dyDescent="0.3">
      <c r="A5" s="492"/>
      <c r="B5" s="498" t="s">
        <v>333</v>
      </c>
      <c r="C5" s="499" t="s">
        <v>337</v>
      </c>
      <c r="D5" s="500" t="s">
        <v>333</v>
      </c>
      <c r="E5" s="500" t="s">
        <v>337</v>
      </c>
      <c r="F5" s="498" t="s">
        <v>333</v>
      </c>
      <c r="G5" s="499" t="s">
        <v>337</v>
      </c>
      <c r="H5" s="500" t="s">
        <v>333</v>
      </c>
      <c r="I5" s="499" t="s">
        <v>337</v>
      </c>
    </row>
    <row r="6" spans="1:9" x14ac:dyDescent="0.3">
      <c r="A6" s="493" t="s">
        <v>0</v>
      </c>
      <c r="B6" s="709">
        <v>0.4</v>
      </c>
      <c r="C6" s="667">
        <v>-0.1</v>
      </c>
      <c r="D6" s="710">
        <v>3</v>
      </c>
      <c r="E6" s="710">
        <v>3.1</v>
      </c>
      <c r="F6" s="709">
        <v>3</v>
      </c>
      <c r="G6" s="667">
        <v>3</v>
      </c>
      <c r="H6" s="710">
        <v>3</v>
      </c>
      <c r="I6" s="667">
        <v>3</v>
      </c>
    </row>
    <row r="7" spans="1:9" x14ac:dyDescent="0.3">
      <c r="A7" s="491" t="s">
        <v>1</v>
      </c>
      <c r="B7" s="709"/>
      <c r="C7" s="667"/>
      <c r="D7" s="710"/>
      <c r="E7" s="710"/>
      <c r="F7" s="709"/>
      <c r="G7" s="667"/>
      <c r="H7" s="710"/>
      <c r="I7" s="667"/>
    </row>
    <row r="8" spans="1:9" x14ac:dyDescent="0.3">
      <c r="A8" s="493" t="s">
        <v>574</v>
      </c>
      <c r="B8" s="709" t="s">
        <v>232</v>
      </c>
      <c r="C8" s="667">
        <v>-1.4</v>
      </c>
      <c r="D8" s="710" t="s">
        <v>232</v>
      </c>
      <c r="E8" s="710">
        <v>3</v>
      </c>
      <c r="F8" s="709" t="s">
        <v>232</v>
      </c>
      <c r="G8" s="667">
        <v>2.9</v>
      </c>
      <c r="H8" s="710" t="s">
        <v>232</v>
      </c>
      <c r="I8" s="667">
        <v>2.9</v>
      </c>
    </row>
    <row r="9" spans="1:9" x14ac:dyDescent="0.3">
      <c r="A9" s="491" t="s">
        <v>1</v>
      </c>
      <c r="B9" s="709"/>
      <c r="C9" s="667"/>
      <c r="D9" s="710"/>
      <c r="E9" s="710"/>
      <c r="F9" s="709"/>
      <c r="G9" s="667"/>
      <c r="H9" s="710"/>
      <c r="I9" s="667"/>
    </row>
    <row r="10" spans="1:9" x14ac:dyDescent="0.3">
      <c r="A10" s="493" t="s">
        <v>2</v>
      </c>
      <c r="B10" s="709">
        <v>-1</v>
      </c>
      <c r="C10" s="667">
        <v>-4</v>
      </c>
      <c r="D10" s="710">
        <v>2.2000000000000002</v>
      </c>
      <c r="E10" s="710">
        <v>3.2</v>
      </c>
      <c r="F10" s="709">
        <v>2.9</v>
      </c>
      <c r="G10" s="667">
        <v>3</v>
      </c>
      <c r="H10" s="710">
        <v>2.8</v>
      </c>
      <c r="I10" s="667">
        <v>3</v>
      </c>
    </row>
    <row r="11" spans="1:9" x14ac:dyDescent="0.3">
      <c r="A11" s="491" t="s">
        <v>1</v>
      </c>
      <c r="B11" s="709"/>
      <c r="C11" s="667"/>
      <c r="D11" s="710"/>
      <c r="E11" s="710"/>
      <c r="F11" s="709"/>
      <c r="G11" s="667"/>
      <c r="H11" s="710"/>
      <c r="I11" s="667"/>
    </row>
    <row r="12" spans="1:9" x14ac:dyDescent="0.3">
      <c r="A12" s="493" t="s">
        <v>3</v>
      </c>
      <c r="B12" s="709">
        <v>3.6</v>
      </c>
      <c r="C12" s="667">
        <v>5.4</v>
      </c>
      <c r="D12" s="710">
        <v>3</v>
      </c>
      <c r="E12" s="710">
        <v>3</v>
      </c>
      <c r="F12" s="709">
        <v>3</v>
      </c>
      <c r="G12" s="667">
        <v>3</v>
      </c>
      <c r="H12" s="710">
        <v>3</v>
      </c>
      <c r="I12" s="667">
        <v>3</v>
      </c>
    </row>
    <row r="13" spans="1:9" x14ac:dyDescent="0.3">
      <c r="A13" s="491" t="s">
        <v>4</v>
      </c>
      <c r="B13" s="709"/>
      <c r="C13" s="667"/>
      <c r="D13" s="710"/>
      <c r="E13" s="710"/>
      <c r="F13" s="709"/>
      <c r="G13" s="667"/>
      <c r="H13" s="710"/>
      <c r="I13" s="667"/>
    </row>
    <row r="14" spans="1:9" x14ac:dyDescent="0.3">
      <c r="A14" s="493" t="s">
        <v>5</v>
      </c>
      <c r="B14" s="713">
        <v>786</v>
      </c>
      <c r="C14" s="712">
        <v>836</v>
      </c>
      <c r="D14" s="711">
        <v>768</v>
      </c>
      <c r="E14" s="711">
        <v>810</v>
      </c>
      <c r="F14" s="713">
        <v>754</v>
      </c>
      <c r="G14" s="712">
        <v>794</v>
      </c>
      <c r="H14" s="711">
        <v>745</v>
      </c>
      <c r="I14" s="712">
        <v>783</v>
      </c>
    </row>
    <row r="15" spans="1:9" x14ac:dyDescent="0.3">
      <c r="A15" s="491" t="s">
        <v>6</v>
      </c>
      <c r="B15" s="713"/>
      <c r="C15" s="712"/>
      <c r="D15" s="711"/>
      <c r="E15" s="711"/>
      <c r="F15" s="713"/>
      <c r="G15" s="712"/>
      <c r="H15" s="711"/>
      <c r="I15" s="712"/>
    </row>
    <row r="16" spans="1:9" x14ac:dyDescent="0.3">
      <c r="A16" s="493" t="s">
        <v>7</v>
      </c>
      <c r="B16" s="713">
        <v>424</v>
      </c>
      <c r="C16" s="712">
        <v>392</v>
      </c>
      <c r="D16" s="711">
        <v>403</v>
      </c>
      <c r="E16" s="711">
        <v>387</v>
      </c>
      <c r="F16" s="713">
        <v>383</v>
      </c>
      <c r="G16" s="712">
        <v>378</v>
      </c>
      <c r="H16" s="711">
        <v>370</v>
      </c>
      <c r="I16" s="712">
        <v>371</v>
      </c>
    </row>
    <row r="17" spans="1:9" x14ac:dyDescent="0.3">
      <c r="A17" s="491" t="s">
        <v>334</v>
      </c>
      <c r="B17" s="713"/>
      <c r="C17" s="712"/>
      <c r="D17" s="711"/>
      <c r="E17" s="711"/>
      <c r="F17" s="713"/>
      <c r="G17" s="712"/>
      <c r="H17" s="711"/>
      <c r="I17" s="712"/>
    </row>
    <row r="18" spans="1:9" x14ac:dyDescent="0.3">
      <c r="A18" s="493" t="s">
        <v>335</v>
      </c>
      <c r="B18" s="713">
        <v>82</v>
      </c>
      <c r="C18" s="712">
        <v>87</v>
      </c>
      <c r="D18" s="711">
        <v>75</v>
      </c>
      <c r="E18" s="711">
        <v>75</v>
      </c>
      <c r="F18" s="713">
        <v>72</v>
      </c>
      <c r="G18" s="712">
        <v>72</v>
      </c>
      <c r="H18" s="711">
        <v>73</v>
      </c>
      <c r="I18" s="712">
        <v>72</v>
      </c>
    </row>
    <row r="19" spans="1:9" x14ac:dyDescent="0.3">
      <c r="A19" s="492" t="s">
        <v>336</v>
      </c>
      <c r="B19" s="716"/>
      <c r="C19" s="715"/>
      <c r="D19" s="714"/>
      <c r="E19" s="714"/>
      <c r="F19" s="716"/>
      <c r="G19" s="715"/>
      <c r="H19" s="714"/>
      <c r="I19" s="715"/>
    </row>
    <row r="20" spans="1:9" x14ac:dyDescent="0.3">
      <c r="A20" s="690" t="s">
        <v>800</v>
      </c>
      <c r="B20" s="690"/>
      <c r="C20" s="690"/>
      <c r="D20" s="690"/>
      <c r="E20" s="690"/>
      <c r="F20" s="690"/>
      <c r="G20" s="690"/>
      <c r="H20" s="690"/>
      <c r="I20" s="690"/>
    </row>
    <row r="21" spans="1:9" x14ac:dyDescent="0.3">
      <c r="A21" s="705"/>
      <c r="B21" s="705"/>
      <c r="C21" s="705"/>
      <c r="D21" s="705"/>
      <c r="E21" s="705"/>
      <c r="F21" s="705"/>
      <c r="G21" s="705"/>
      <c r="H21" s="705"/>
      <c r="I21" s="705"/>
    </row>
    <row r="22" spans="1:9" x14ac:dyDescent="0.3">
      <c r="A22" s="2" t="s">
        <v>8</v>
      </c>
    </row>
  </sheetData>
  <mergeCells count="61">
    <mergeCell ref="H18:H19"/>
    <mergeCell ref="I18:I19"/>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12:B13"/>
    <mergeCell ref="C12:C13"/>
    <mergeCell ref="D12:D13"/>
    <mergeCell ref="E12:E13"/>
    <mergeCell ref="F12:F13"/>
    <mergeCell ref="B10:B11"/>
    <mergeCell ref="C10:C11"/>
    <mergeCell ref="D10:D11"/>
    <mergeCell ref="E10:E11"/>
    <mergeCell ref="F10:F11"/>
    <mergeCell ref="H10:H11"/>
    <mergeCell ref="I10:I11"/>
    <mergeCell ref="G12:G13"/>
    <mergeCell ref="H12:H13"/>
    <mergeCell ref="I12:I13"/>
    <mergeCell ref="G10:G11"/>
    <mergeCell ref="E8:E9"/>
    <mergeCell ref="F8:F9"/>
    <mergeCell ref="G8:G9"/>
    <mergeCell ref="H8:H9"/>
    <mergeCell ref="I8:I9"/>
    <mergeCell ref="A20:I21"/>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8BB8-247C-4E23-BBBC-509908E48FE6}">
  <dimension ref="A1:I18"/>
  <sheetViews>
    <sheetView topLeftCell="B1" workbookViewId="0">
      <selection activeCell="F20" sqref="F20"/>
    </sheetView>
  </sheetViews>
  <sheetFormatPr baseColWidth="10" defaultColWidth="10.7265625" defaultRowHeight="13" x14ac:dyDescent="0.3"/>
  <cols>
    <col min="1" max="1" width="29.7265625" style="2" customWidth="1"/>
    <col min="2" max="9" width="9.453125" style="2" bestFit="1" customWidth="1"/>
    <col min="10" max="16384" width="10.7265625" style="2"/>
  </cols>
  <sheetData>
    <row r="1" spans="1:9" x14ac:dyDescent="0.3">
      <c r="A1" s="1" t="s">
        <v>583</v>
      </c>
      <c r="D1" s="176"/>
    </row>
    <row r="2" spans="1:9" x14ac:dyDescent="0.3">
      <c r="A2" s="1" t="s">
        <v>581</v>
      </c>
    </row>
    <row r="4" spans="1:9" x14ac:dyDescent="0.3">
      <c r="A4" s="490"/>
      <c r="B4" s="706">
        <v>2023</v>
      </c>
      <c r="C4" s="707"/>
      <c r="D4" s="708">
        <v>2024</v>
      </c>
      <c r="E4" s="708"/>
      <c r="F4" s="706">
        <v>2025</v>
      </c>
      <c r="G4" s="707"/>
      <c r="H4" s="708">
        <v>2026</v>
      </c>
      <c r="I4" s="707"/>
    </row>
    <row r="5" spans="1:9" x14ac:dyDescent="0.3">
      <c r="A5" s="492"/>
      <c r="B5" s="498" t="s">
        <v>333</v>
      </c>
      <c r="C5" s="499" t="s">
        <v>337</v>
      </c>
      <c r="D5" s="500" t="s">
        <v>333</v>
      </c>
      <c r="E5" s="500" t="s">
        <v>337</v>
      </c>
      <c r="F5" s="498" t="s">
        <v>333</v>
      </c>
      <c r="G5" s="499" t="s">
        <v>337</v>
      </c>
      <c r="H5" s="500" t="s">
        <v>333</v>
      </c>
      <c r="I5" s="499" t="s">
        <v>337</v>
      </c>
    </row>
    <row r="6" spans="1:9" x14ac:dyDescent="0.3">
      <c r="A6" s="503" t="s">
        <v>575</v>
      </c>
      <c r="B6" s="726">
        <v>-1</v>
      </c>
      <c r="C6" s="724">
        <v>-4</v>
      </c>
      <c r="D6" s="723">
        <v>2.2000000000000002</v>
      </c>
      <c r="E6" s="723">
        <v>3.2</v>
      </c>
      <c r="F6" s="725">
        <v>2.9</v>
      </c>
      <c r="G6" s="724">
        <v>3</v>
      </c>
      <c r="H6" s="723">
        <v>2.8</v>
      </c>
      <c r="I6" s="724">
        <v>3</v>
      </c>
    </row>
    <row r="7" spans="1:9" x14ac:dyDescent="0.3">
      <c r="A7" s="501" t="s">
        <v>566</v>
      </c>
      <c r="B7" s="726"/>
      <c r="C7" s="724"/>
      <c r="D7" s="723"/>
      <c r="E7" s="723"/>
      <c r="F7" s="725"/>
      <c r="G7" s="724"/>
      <c r="H7" s="723"/>
      <c r="I7" s="724"/>
    </row>
    <row r="8" spans="1:9" x14ac:dyDescent="0.3">
      <c r="A8" s="260" t="s">
        <v>576</v>
      </c>
      <c r="B8" s="725">
        <v>-0.3</v>
      </c>
      <c r="C8" s="724">
        <v>-1.9</v>
      </c>
      <c r="D8" s="723">
        <v>2.6</v>
      </c>
      <c r="E8" s="723">
        <v>2.8</v>
      </c>
      <c r="F8" s="725">
        <v>2.6</v>
      </c>
      <c r="G8" s="724">
        <v>2.8</v>
      </c>
      <c r="H8" s="723">
        <v>2.6</v>
      </c>
      <c r="I8" s="724">
        <v>2.9</v>
      </c>
    </row>
    <row r="9" spans="1:9" x14ac:dyDescent="0.3">
      <c r="A9" s="501" t="s">
        <v>568</v>
      </c>
      <c r="B9" s="725"/>
      <c r="C9" s="724"/>
      <c r="D9" s="723"/>
      <c r="E9" s="723"/>
      <c r="F9" s="725"/>
      <c r="G9" s="724"/>
      <c r="H9" s="723"/>
      <c r="I9" s="724"/>
    </row>
    <row r="10" spans="1:9" x14ac:dyDescent="0.3">
      <c r="A10" s="260" t="s">
        <v>577</v>
      </c>
      <c r="B10" s="725">
        <v>0.4</v>
      </c>
      <c r="C10" s="724">
        <v>-6</v>
      </c>
      <c r="D10" s="723">
        <v>1.4</v>
      </c>
      <c r="E10" s="723">
        <v>3.1</v>
      </c>
      <c r="F10" s="725">
        <v>1.9</v>
      </c>
      <c r="G10" s="724">
        <v>3</v>
      </c>
      <c r="H10" s="723">
        <v>2</v>
      </c>
      <c r="I10" s="724">
        <v>2.9</v>
      </c>
    </row>
    <row r="11" spans="1:9" x14ac:dyDescent="0.3">
      <c r="A11" s="501" t="s">
        <v>568</v>
      </c>
      <c r="B11" s="725"/>
      <c r="C11" s="724"/>
      <c r="D11" s="723"/>
      <c r="E11" s="723"/>
      <c r="F11" s="725"/>
      <c r="G11" s="724"/>
      <c r="H11" s="723"/>
      <c r="I11" s="724"/>
    </row>
    <row r="12" spans="1:9" x14ac:dyDescent="0.3">
      <c r="A12" s="260" t="s">
        <v>578</v>
      </c>
      <c r="B12" s="725">
        <v>3.1</v>
      </c>
      <c r="C12" s="724">
        <v>5.7</v>
      </c>
      <c r="D12" s="723">
        <v>4</v>
      </c>
      <c r="E12" s="723">
        <v>3.1</v>
      </c>
      <c r="F12" s="725">
        <v>2.5</v>
      </c>
      <c r="G12" s="724">
        <v>3.3</v>
      </c>
      <c r="H12" s="723">
        <v>2.8</v>
      </c>
      <c r="I12" s="724">
        <v>2.8</v>
      </c>
    </row>
    <row r="13" spans="1:9" x14ac:dyDescent="0.3">
      <c r="A13" s="501" t="s">
        <v>566</v>
      </c>
      <c r="B13" s="725"/>
      <c r="C13" s="724"/>
      <c r="D13" s="723"/>
      <c r="E13" s="723"/>
      <c r="F13" s="725"/>
      <c r="G13" s="724"/>
      <c r="H13" s="723"/>
      <c r="I13" s="724"/>
    </row>
    <row r="14" spans="1:9" x14ac:dyDescent="0.3">
      <c r="A14" s="260" t="s">
        <v>579</v>
      </c>
      <c r="B14" s="725">
        <v>-1.1000000000000001</v>
      </c>
      <c r="C14" s="724">
        <v>-5.5</v>
      </c>
      <c r="D14" s="723">
        <v>1.7</v>
      </c>
      <c r="E14" s="723">
        <v>3.4</v>
      </c>
      <c r="F14" s="725">
        <v>2.1</v>
      </c>
      <c r="G14" s="724">
        <v>3.2</v>
      </c>
      <c r="H14" s="723">
        <v>2</v>
      </c>
      <c r="I14" s="724">
        <v>3.1</v>
      </c>
    </row>
    <row r="15" spans="1:9" x14ac:dyDescent="0.3">
      <c r="A15" s="501" t="s">
        <v>566</v>
      </c>
      <c r="B15" s="725"/>
      <c r="C15" s="724"/>
      <c r="D15" s="723"/>
      <c r="E15" s="723"/>
      <c r="F15" s="725"/>
      <c r="G15" s="724"/>
      <c r="H15" s="723"/>
      <c r="I15" s="724"/>
    </row>
    <row r="16" spans="1:9" x14ac:dyDescent="0.3">
      <c r="A16" s="502" t="s">
        <v>580</v>
      </c>
      <c r="B16" s="721">
        <v>-3.2</v>
      </c>
      <c r="C16" s="717">
        <v>-3.1</v>
      </c>
      <c r="D16" s="719">
        <v>-2.6</v>
      </c>
      <c r="E16" s="719">
        <v>-2.7</v>
      </c>
      <c r="F16" s="721">
        <v>-2.6</v>
      </c>
      <c r="G16" s="717">
        <v>-2.6</v>
      </c>
      <c r="H16" s="719">
        <v>-2.5</v>
      </c>
      <c r="I16" s="717">
        <v>-2.5</v>
      </c>
    </row>
    <row r="17" spans="1:9" x14ac:dyDescent="0.3">
      <c r="A17" s="261" t="s">
        <v>573</v>
      </c>
      <c r="B17" s="722"/>
      <c r="C17" s="718"/>
      <c r="D17" s="720"/>
      <c r="E17" s="720"/>
      <c r="F17" s="722"/>
      <c r="G17" s="718"/>
      <c r="H17" s="720"/>
      <c r="I17" s="718"/>
    </row>
    <row r="18" spans="1:9" x14ac:dyDescent="0.3">
      <c r="A18" s="2" t="s">
        <v>8</v>
      </c>
    </row>
  </sheetData>
  <mergeCells count="52">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H14:H15"/>
    <mergeCell ref="I14:I15"/>
    <mergeCell ref="B14:B15"/>
    <mergeCell ref="C14:C15"/>
    <mergeCell ref="D14:D15"/>
    <mergeCell ref="E14:E15"/>
    <mergeCell ref="F14:F15"/>
    <mergeCell ref="G14:G15"/>
    <mergeCell ref="G16:G17"/>
    <mergeCell ref="H16:H17"/>
    <mergeCell ref="I16:I17"/>
    <mergeCell ref="B16:B17"/>
    <mergeCell ref="C16:C17"/>
    <mergeCell ref="D16:D17"/>
    <mergeCell ref="E16:E17"/>
    <mergeCell ref="F16:F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064-F26C-417B-AD8A-6B5E60F569AB}">
  <dimension ref="A1:E19"/>
  <sheetViews>
    <sheetView zoomScaleNormal="100" workbookViewId="0">
      <selection activeCell="C15" sqref="C15"/>
    </sheetView>
  </sheetViews>
  <sheetFormatPr baseColWidth="10" defaultColWidth="10.7265625" defaultRowHeight="13" x14ac:dyDescent="0.3"/>
  <cols>
    <col min="1" max="1" width="42.7265625" style="2" bestFit="1" customWidth="1"/>
    <col min="2" max="5" width="13.26953125" style="2" customWidth="1"/>
    <col min="6" max="16384" width="10.7265625" style="2"/>
  </cols>
  <sheetData>
    <row r="1" spans="1:5" x14ac:dyDescent="0.3">
      <c r="A1" s="1" t="s">
        <v>9</v>
      </c>
    </row>
    <row r="2" spans="1:5" x14ac:dyDescent="0.3">
      <c r="A2" s="1" t="s">
        <v>362</v>
      </c>
    </row>
    <row r="3" spans="1:5" x14ac:dyDescent="0.3">
      <c r="A3" s="2" t="s">
        <v>363</v>
      </c>
    </row>
    <row r="5" spans="1:5" x14ac:dyDescent="0.3">
      <c r="A5" s="8"/>
      <c r="B5" s="11">
        <v>2023</v>
      </c>
      <c r="C5" s="11">
        <v>2024</v>
      </c>
      <c r="D5" s="10">
        <v>2025</v>
      </c>
      <c r="E5" s="10">
        <v>2026</v>
      </c>
    </row>
    <row r="6" spans="1:5" x14ac:dyDescent="0.3">
      <c r="A6" s="4" t="s">
        <v>10</v>
      </c>
      <c r="B6" s="319">
        <v>60063907.716337249</v>
      </c>
      <c r="C6" s="320">
        <v>63432261.973186538</v>
      </c>
      <c r="D6" s="319">
        <v>65624807.602162361</v>
      </c>
      <c r="E6" s="321">
        <v>66552762.186678067</v>
      </c>
    </row>
    <row r="7" spans="1:5" x14ac:dyDescent="0.3">
      <c r="A7" s="4" t="s">
        <v>11</v>
      </c>
      <c r="B7" s="319">
        <v>60055562.24633725</v>
      </c>
      <c r="C7" s="320">
        <v>63423609.961393192</v>
      </c>
      <c r="D7" s="319">
        <v>65616152.202726752</v>
      </c>
      <c r="E7" s="321">
        <v>66544101.993899286</v>
      </c>
    </row>
    <row r="8" spans="1:5" x14ac:dyDescent="0.3">
      <c r="A8" s="5" t="s">
        <v>12</v>
      </c>
      <c r="B8" s="322">
        <v>48980615.221000001</v>
      </c>
      <c r="C8" s="323">
        <v>53165210.614632353</v>
      </c>
      <c r="D8" s="322">
        <v>55006709.339527294</v>
      </c>
      <c r="E8" s="324">
        <v>56243517.899334952</v>
      </c>
    </row>
    <row r="9" spans="1:5" x14ac:dyDescent="0.3">
      <c r="A9" s="6" t="s">
        <v>13</v>
      </c>
      <c r="B9" s="322">
        <v>3704034.5970000001</v>
      </c>
      <c r="C9" s="323">
        <v>2746594.81</v>
      </c>
      <c r="D9" s="322">
        <v>2604924.8309999998</v>
      </c>
      <c r="E9" s="324">
        <v>2440209.8509999998</v>
      </c>
    </row>
    <row r="10" spans="1:5" x14ac:dyDescent="0.3">
      <c r="A10" s="6" t="s">
        <v>14</v>
      </c>
      <c r="B10" s="322">
        <v>45276580.623999998</v>
      </c>
      <c r="C10" s="323">
        <v>50418615.804632351</v>
      </c>
      <c r="D10" s="322">
        <v>52401784.508527294</v>
      </c>
      <c r="E10" s="324">
        <v>53803308.048334956</v>
      </c>
    </row>
    <row r="11" spans="1:5" x14ac:dyDescent="0.3">
      <c r="A11" s="5" t="s">
        <v>15</v>
      </c>
      <c r="B11" s="322">
        <v>3212402.4398631481</v>
      </c>
      <c r="C11" s="323">
        <v>2188339.9082808536</v>
      </c>
      <c r="D11" s="322">
        <v>2282451.3824587888</v>
      </c>
      <c r="E11" s="324">
        <v>1676859.0606071795</v>
      </c>
    </row>
    <row r="12" spans="1:5" x14ac:dyDescent="0.3">
      <c r="A12" s="5" t="s">
        <v>16</v>
      </c>
      <c r="B12" s="322">
        <v>2656251.3949948894</v>
      </c>
      <c r="C12" s="323">
        <v>2806942.6479525152</v>
      </c>
      <c r="D12" s="322">
        <v>2934472.3534540772</v>
      </c>
      <c r="E12" s="324">
        <v>3049257.9366028951</v>
      </c>
    </row>
    <row r="13" spans="1:5" x14ac:dyDescent="0.3">
      <c r="A13" s="5" t="s">
        <v>17</v>
      </c>
      <c r="B13" s="322">
        <v>154304.05650577912</v>
      </c>
      <c r="C13" s="323">
        <v>160580.91818622802</v>
      </c>
      <c r="D13" s="322">
        <v>167559.36205156991</v>
      </c>
      <c r="E13" s="324">
        <v>174208.35368863904</v>
      </c>
    </row>
    <row r="14" spans="1:5" x14ac:dyDescent="0.3">
      <c r="A14" s="5" t="s">
        <v>18</v>
      </c>
      <c r="B14" s="322">
        <v>1238210.6555131536</v>
      </c>
      <c r="C14" s="323">
        <v>1268971.465031883</v>
      </c>
      <c r="D14" s="322">
        <v>1303100.8396867181</v>
      </c>
      <c r="E14" s="324">
        <v>1382165.0353688346</v>
      </c>
    </row>
    <row r="15" spans="1:5" x14ac:dyDescent="0.3">
      <c r="A15" s="5" t="s">
        <v>19</v>
      </c>
      <c r="B15" s="322">
        <v>1251023.5346632313</v>
      </c>
      <c r="C15" s="323">
        <v>1297501.6070444761</v>
      </c>
      <c r="D15" s="322">
        <v>1351582.1223661767</v>
      </c>
      <c r="E15" s="324">
        <v>1400738.352921373</v>
      </c>
    </row>
    <row r="16" spans="1:5" x14ac:dyDescent="0.3">
      <c r="A16" s="5" t="s">
        <v>20</v>
      </c>
      <c r="B16" s="322">
        <v>2562754.9437970566</v>
      </c>
      <c r="C16" s="323">
        <v>2536062.8002648936</v>
      </c>
      <c r="D16" s="322">
        <v>2570276.8031821139</v>
      </c>
      <c r="E16" s="324">
        <v>2617355.3553754189</v>
      </c>
    </row>
    <row r="17" spans="1:5" x14ac:dyDescent="0.3">
      <c r="A17" s="4" t="s">
        <v>21</v>
      </c>
      <c r="B17" s="319">
        <v>8345.4699999999993</v>
      </c>
      <c r="C17" s="320">
        <v>8652.0117933425227</v>
      </c>
      <c r="D17" s="319">
        <v>8655.3994356128514</v>
      </c>
      <c r="E17" s="321">
        <v>8660.1927787818058</v>
      </c>
    </row>
    <row r="18" spans="1:5" x14ac:dyDescent="0.3">
      <c r="A18" s="7" t="s">
        <v>22</v>
      </c>
      <c r="B18" s="325">
        <v>8345.4699999999993</v>
      </c>
      <c r="C18" s="326">
        <v>8652.0117933425227</v>
      </c>
      <c r="D18" s="325">
        <v>8655.3994356128514</v>
      </c>
      <c r="E18" s="327">
        <v>8660.1927787818058</v>
      </c>
    </row>
    <row r="19" spans="1:5" x14ac:dyDescent="0.3">
      <c r="A19" s="3" t="s">
        <v>23</v>
      </c>
      <c r="B19" s="3"/>
      <c r="C19" s="3"/>
      <c r="D19" s="3"/>
      <c r="E19"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7F95-F43B-4362-927B-15BFC654F874}">
  <dimension ref="A1:E16"/>
  <sheetViews>
    <sheetView topLeftCell="B1" zoomScaleNormal="100" workbookViewId="0">
      <selection activeCell="E18" sqref="E18"/>
    </sheetView>
  </sheetViews>
  <sheetFormatPr baseColWidth="10" defaultColWidth="10.7265625" defaultRowHeight="13" x14ac:dyDescent="0.3"/>
  <cols>
    <col min="1" max="1" width="62.81640625" style="2" customWidth="1"/>
    <col min="2" max="16384" width="10.7265625" style="2"/>
  </cols>
  <sheetData>
    <row r="1" spans="1:5" x14ac:dyDescent="0.3">
      <c r="A1" s="12" t="s">
        <v>26</v>
      </c>
    </row>
    <row r="2" spans="1:5" x14ac:dyDescent="0.3">
      <c r="A2" s="12" t="s">
        <v>364</v>
      </c>
    </row>
    <row r="3" spans="1:5" x14ac:dyDescent="0.3">
      <c r="A3" s="13" t="s">
        <v>354</v>
      </c>
    </row>
    <row r="4" spans="1:5" x14ac:dyDescent="0.3">
      <c r="A4" s="13"/>
    </row>
    <row r="5" spans="1:5" x14ac:dyDescent="0.3">
      <c r="A5" s="210"/>
      <c r="B5" s="51">
        <v>2023</v>
      </c>
      <c r="C5" s="52">
        <v>2024</v>
      </c>
      <c r="D5" s="51">
        <v>2025</v>
      </c>
      <c r="E5" s="211">
        <v>2026</v>
      </c>
    </row>
    <row r="6" spans="1:5" x14ac:dyDescent="0.3">
      <c r="A6" s="212" t="s">
        <v>392</v>
      </c>
      <c r="B6" s="271">
        <v>59915124.732431956</v>
      </c>
      <c r="C6" s="271">
        <v>62120824.664359696</v>
      </c>
      <c r="D6" s="271">
        <v>64052775.516320743</v>
      </c>
      <c r="E6" s="271">
        <v>65255698.115475617</v>
      </c>
    </row>
    <row r="7" spans="1:5" x14ac:dyDescent="0.3">
      <c r="A7" s="213" t="s">
        <v>209</v>
      </c>
      <c r="B7" s="272">
        <v>4.3049650477667143</v>
      </c>
      <c r="C7" s="272">
        <v>3.681374180188925</v>
      </c>
      <c r="D7" s="272">
        <v>3.1099890614772363</v>
      </c>
      <c r="E7" s="272">
        <v>1.8780179148495648</v>
      </c>
    </row>
    <row r="8" spans="1:5" x14ac:dyDescent="0.3">
      <c r="A8" s="273" t="s">
        <v>393</v>
      </c>
      <c r="B8" s="274">
        <v>61312.896465385973</v>
      </c>
      <c r="C8" s="274">
        <v>241809.13369840244</v>
      </c>
      <c r="D8" s="274">
        <v>211654.64724632027</v>
      </c>
      <c r="E8" s="274">
        <v>178874.46572094318</v>
      </c>
    </row>
    <row r="9" spans="1:5" x14ac:dyDescent="0.3">
      <c r="A9" s="273" t="s">
        <v>394</v>
      </c>
      <c r="B9" s="274">
        <v>87470.087439909577</v>
      </c>
      <c r="C9" s="274">
        <v>1069628.1751284376</v>
      </c>
      <c r="D9" s="274">
        <v>1360377.438595295</v>
      </c>
      <c r="E9" s="274">
        <v>1118189.6054815054</v>
      </c>
    </row>
    <row r="10" spans="1:5" x14ac:dyDescent="0.3">
      <c r="A10" s="212" t="s">
        <v>395</v>
      </c>
      <c r="B10" s="271">
        <v>60063907.716337249</v>
      </c>
      <c r="C10" s="271">
        <v>63432261.973186538</v>
      </c>
      <c r="D10" s="271">
        <v>65624807.602162361</v>
      </c>
      <c r="E10" s="271">
        <v>66552762.186678067</v>
      </c>
    </row>
    <row r="11" spans="1:5" x14ac:dyDescent="0.3">
      <c r="A11" s="213" t="s">
        <v>209</v>
      </c>
      <c r="B11" s="272">
        <v>-5.9506381288389321</v>
      </c>
      <c r="C11" s="272">
        <v>5.607950572841446</v>
      </c>
      <c r="D11" s="272">
        <v>3.4565149669463722</v>
      </c>
      <c r="E11" s="272">
        <v>1.4140301791683072</v>
      </c>
    </row>
    <row r="12" spans="1:5" x14ac:dyDescent="0.3">
      <c r="A12" s="2" t="s">
        <v>23</v>
      </c>
      <c r="B12" s="214"/>
      <c r="C12" s="214"/>
      <c r="D12" s="214"/>
      <c r="E12" s="214"/>
    </row>
    <row r="14" spans="1:5" x14ac:dyDescent="0.3">
      <c r="A14" s="176"/>
    </row>
    <row r="16" spans="1:5" x14ac:dyDescent="0.3">
      <c r="B16"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FE0D-C373-468A-AA90-E44FA94C30BF}">
  <dimension ref="A1:I14"/>
  <sheetViews>
    <sheetView workbookViewId="0">
      <selection activeCell="A14" sqref="A14"/>
    </sheetView>
  </sheetViews>
  <sheetFormatPr baseColWidth="10" defaultColWidth="10.7265625" defaultRowHeight="13" x14ac:dyDescent="0.3"/>
  <cols>
    <col min="1" max="1" width="31.453125" style="2" bestFit="1" customWidth="1"/>
    <col min="2" max="16384" width="10.7265625" style="2"/>
  </cols>
  <sheetData>
    <row r="1" spans="1:9" x14ac:dyDescent="0.3">
      <c r="A1" s="691" t="s">
        <v>24</v>
      </c>
      <c r="B1" s="691"/>
      <c r="C1" s="691"/>
      <c r="D1" s="691"/>
      <c r="E1" s="691"/>
      <c r="F1" s="691"/>
      <c r="G1" s="691"/>
      <c r="H1" s="691"/>
      <c r="I1" s="691"/>
    </row>
    <row r="2" spans="1:9" x14ac:dyDescent="0.3">
      <c r="A2" s="691" t="s">
        <v>365</v>
      </c>
      <c r="B2" s="691"/>
      <c r="C2" s="691"/>
      <c r="D2" s="691"/>
      <c r="E2" s="691"/>
      <c r="F2" s="691"/>
      <c r="G2" s="691"/>
      <c r="H2" s="691"/>
      <c r="I2" s="691"/>
    </row>
    <row r="3" spans="1:9" x14ac:dyDescent="0.3">
      <c r="A3" s="16"/>
    </row>
    <row r="4" spans="1:9" x14ac:dyDescent="0.3">
      <c r="A4" s="731"/>
      <c r="B4" s="727">
        <v>2023</v>
      </c>
      <c r="C4" s="728"/>
      <c r="D4" s="727">
        <v>2024</v>
      </c>
      <c r="E4" s="728"/>
      <c r="F4" s="727">
        <v>2025</v>
      </c>
      <c r="G4" s="728"/>
      <c r="H4" s="729">
        <v>2026</v>
      </c>
      <c r="I4" s="730"/>
    </row>
    <row r="5" spans="1:9" x14ac:dyDescent="0.3">
      <c r="A5" s="732"/>
      <c r="B5" s="27" t="s">
        <v>333</v>
      </c>
      <c r="C5" s="19" t="s">
        <v>337</v>
      </c>
      <c r="D5" s="27" t="s">
        <v>333</v>
      </c>
      <c r="E5" s="19" t="s">
        <v>337</v>
      </c>
      <c r="F5" s="27" t="s">
        <v>333</v>
      </c>
      <c r="G5" s="19" t="s">
        <v>337</v>
      </c>
      <c r="H5" s="27" t="s">
        <v>333</v>
      </c>
      <c r="I5" s="19" t="s">
        <v>337</v>
      </c>
    </row>
    <row r="6" spans="1:9" x14ac:dyDescent="0.3">
      <c r="A6" s="20" t="s">
        <v>28</v>
      </c>
      <c r="B6" s="28"/>
      <c r="C6" s="29"/>
      <c r="D6" s="21"/>
      <c r="E6" s="22"/>
      <c r="F6" s="28"/>
      <c r="G6" s="29"/>
      <c r="H6" s="23"/>
      <c r="I6" s="24"/>
    </row>
    <row r="7" spans="1:9" x14ac:dyDescent="0.3">
      <c r="A7" s="5" t="s">
        <v>186</v>
      </c>
      <c r="B7" s="266">
        <v>2.617804873061691</v>
      </c>
      <c r="C7" s="596">
        <v>2.617804873061691</v>
      </c>
      <c r="D7" s="267">
        <v>2.6685273382638375</v>
      </c>
      <c r="E7" s="267">
        <v>2.6685273382638375</v>
      </c>
      <c r="F7" s="266">
        <v>2.7107719249745976</v>
      </c>
      <c r="G7" s="596">
        <v>2.7107719249745976</v>
      </c>
      <c r="H7" s="267">
        <v>2.7317873284463667</v>
      </c>
      <c r="I7" s="596">
        <v>2.7317873284463667</v>
      </c>
    </row>
    <row r="8" spans="1:9" x14ac:dyDescent="0.3">
      <c r="A8" s="5" t="s">
        <v>29</v>
      </c>
      <c r="B8" s="266">
        <v>4.1800000000000059</v>
      </c>
      <c r="C8" s="594">
        <v>4.6599999999999975</v>
      </c>
      <c r="D8" s="267">
        <v>3.8899999999999935</v>
      </c>
      <c r="E8" s="595">
        <v>4.2399999999999993</v>
      </c>
      <c r="F8" s="266">
        <v>3.6100000000000021</v>
      </c>
      <c r="G8" s="594">
        <v>3.8899999999999935</v>
      </c>
      <c r="H8" s="267">
        <v>3.3600000000000074</v>
      </c>
      <c r="I8" s="596">
        <v>3.6699999999999955</v>
      </c>
    </row>
    <row r="9" spans="1:9" x14ac:dyDescent="0.3">
      <c r="A9" s="20" t="s">
        <v>30</v>
      </c>
      <c r="B9" s="30"/>
      <c r="C9" s="591"/>
      <c r="D9" s="26"/>
      <c r="E9" s="592"/>
      <c r="F9" s="507"/>
      <c r="G9" s="591"/>
      <c r="H9" s="23"/>
      <c r="I9" s="24"/>
    </row>
    <row r="10" spans="1:9" x14ac:dyDescent="0.3">
      <c r="A10" s="7" t="s">
        <v>31</v>
      </c>
      <c r="B10" s="31">
        <v>331</v>
      </c>
      <c r="C10" s="593">
        <v>331</v>
      </c>
      <c r="D10" s="25">
        <v>331</v>
      </c>
      <c r="E10" s="593">
        <v>331</v>
      </c>
      <c r="F10" s="504">
        <v>331</v>
      </c>
      <c r="G10" s="593">
        <v>331</v>
      </c>
      <c r="H10" s="25">
        <v>331</v>
      </c>
      <c r="I10" s="593">
        <v>331</v>
      </c>
    </row>
    <row r="11" spans="1:9" ht="13" customHeight="1" x14ac:dyDescent="0.3">
      <c r="A11" s="705" t="s">
        <v>801</v>
      </c>
      <c r="B11" s="705"/>
      <c r="C11" s="705"/>
      <c r="D11" s="705"/>
      <c r="E11" s="705"/>
      <c r="F11" s="705"/>
      <c r="G11" s="705"/>
      <c r="H11" s="705"/>
      <c r="I11" s="705"/>
    </row>
    <row r="12" spans="1:9" x14ac:dyDescent="0.3">
      <c r="A12" s="705"/>
      <c r="B12" s="705"/>
      <c r="C12" s="705"/>
      <c r="D12" s="705"/>
      <c r="E12" s="705"/>
      <c r="F12" s="705"/>
      <c r="G12" s="705"/>
      <c r="H12" s="705"/>
      <c r="I12" s="705"/>
    </row>
    <row r="13" spans="1:9" x14ac:dyDescent="0.3">
      <c r="A13" s="705"/>
      <c r="B13" s="705"/>
      <c r="C13" s="705"/>
      <c r="D13" s="705"/>
      <c r="E13" s="705"/>
      <c r="F13" s="705"/>
      <c r="G13" s="705"/>
      <c r="H13" s="705"/>
      <c r="I13" s="705"/>
    </row>
    <row r="14" spans="1:9" x14ac:dyDescent="0.3">
      <c r="A14" s="15" t="s">
        <v>23</v>
      </c>
    </row>
  </sheetData>
  <mergeCells count="8">
    <mergeCell ref="A11:I13"/>
    <mergeCell ref="A1:I1"/>
    <mergeCell ref="A2:I2"/>
    <mergeCell ref="B4:C4"/>
    <mergeCell ref="D4:E4"/>
    <mergeCell ref="F4:G4"/>
    <mergeCell ref="H4:I4"/>
    <mergeCell ref="A4:A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1FB27-1C37-4AFF-B0B7-4E15E90D8995}">
  <dimension ref="A1:F15"/>
  <sheetViews>
    <sheetView workbookViewId="0">
      <selection activeCell="C10" sqref="C10"/>
    </sheetView>
  </sheetViews>
  <sheetFormatPr baseColWidth="10" defaultColWidth="10.7265625" defaultRowHeight="13" x14ac:dyDescent="0.3"/>
  <cols>
    <col min="1" max="1" width="31.453125" style="2" customWidth="1"/>
    <col min="2" max="5" width="11.81640625" style="2" customWidth="1"/>
    <col min="6" max="16384" width="10.7265625" style="2"/>
  </cols>
  <sheetData>
    <row r="1" spans="1:6" x14ac:dyDescent="0.3">
      <c r="A1" s="32" t="s">
        <v>26</v>
      </c>
    </row>
    <row r="2" spans="1:6" x14ac:dyDescent="0.3">
      <c r="A2" s="32" t="s">
        <v>366</v>
      </c>
    </row>
    <row r="3" spans="1:6" x14ac:dyDescent="0.3">
      <c r="A3" s="33" t="s">
        <v>363</v>
      </c>
      <c r="C3" s="224"/>
      <c r="D3" s="224"/>
      <c r="E3" s="224"/>
    </row>
    <row r="4" spans="1:6" x14ac:dyDescent="0.3">
      <c r="A4" s="33"/>
    </row>
    <row r="5" spans="1:6" x14ac:dyDescent="0.3">
      <c r="A5" s="8"/>
      <c r="B5" s="11">
        <v>2023</v>
      </c>
      <c r="C5" s="11">
        <v>2024</v>
      </c>
      <c r="D5" s="36">
        <v>2025</v>
      </c>
      <c r="E5" s="36">
        <v>2026</v>
      </c>
    </row>
    <row r="6" spans="1:6" x14ac:dyDescent="0.3">
      <c r="A6" s="4" t="s">
        <v>10</v>
      </c>
      <c r="B6" s="598">
        <v>59981855.183018751</v>
      </c>
      <c r="C6" s="599">
        <v>63808169.662859388</v>
      </c>
      <c r="D6" s="598">
        <v>66278633.982370585</v>
      </c>
      <c r="E6" s="600">
        <v>67544700.021157682</v>
      </c>
    </row>
    <row r="7" spans="1:6" x14ac:dyDescent="0.3">
      <c r="A7" s="34" t="s">
        <v>12</v>
      </c>
      <c r="B7" s="601">
        <v>50305119.950166211</v>
      </c>
      <c r="C7" s="602">
        <v>54758418.469883993</v>
      </c>
      <c r="D7" s="601">
        <v>56629854.813002348</v>
      </c>
      <c r="E7" s="603">
        <v>57885002.244036503</v>
      </c>
    </row>
    <row r="8" spans="1:6" x14ac:dyDescent="0.3">
      <c r="A8" s="597" t="s">
        <v>33</v>
      </c>
      <c r="B8" s="604">
        <v>1994469.824665918</v>
      </c>
      <c r="C8" s="605">
        <v>1509413.3808658193</v>
      </c>
      <c r="D8" s="604">
        <v>1528812.3755011589</v>
      </c>
      <c r="E8" s="606">
        <v>1469859.5364264629</v>
      </c>
    </row>
    <row r="9" spans="1:6" x14ac:dyDescent="0.3">
      <c r="A9" s="597" t="s">
        <v>624</v>
      </c>
      <c r="B9" s="604">
        <v>48310650.125500292</v>
      </c>
      <c r="C9" s="605">
        <v>53249005.089018174</v>
      </c>
      <c r="D9" s="604">
        <v>55101042.437501192</v>
      </c>
      <c r="E9" s="606">
        <v>56415142.707610041</v>
      </c>
    </row>
    <row r="10" spans="1:6" x14ac:dyDescent="0.3">
      <c r="A10" s="34" t="s">
        <v>15</v>
      </c>
      <c r="B10" s="601">
        <v>1686987.1146124764</v>
      </c>
      <c r="C10" s="602">
        <v>856853.29408455081</v>
      </c>
      <c r="D10" s="601">
        <v>1203696.055158722</v>
      </c>
      <c r="E10" s="603">
        <v>920097.77771903703</v>
      </c>
    </row>
    <row r="11" spans="1:6" x14ac:dyDescent="0.3">
      <c r="A11" s="34" t="s">
        <v>34</v>
      </c>
      <c r="B11" s="601">
        <v>2290367.1907000691</v>
      </c>
      <c r="C11" s="602">
        <v>2407790.318430847</v>
      </c>
      <c r="D11" s="601">
        <v>2506100.4208195154</v>
      </c>
      <c r="E11" s="603">
        <v>2596436.1269221501</v>
      </c>
    </row>
    <row r="12" spans="1:6" ht="14.5" x14ac:dyDescent="0.3">
      <c r="A12" s="35" t="s">
        <v>625</v>
      </c>
      <c r="B12" s="607">
        <v>5699380.9275399987</v>
      </c>
      <c r="C12" s="608">
        <v>5785107.5804600008</v>
      </c>
      <c r="D12" s="607">
        <v>5938982.6933899987</v>
      </c>
      <c r="E12" s="609">
        <v>6143163.8724800004</v>
      </c>
    </row>
    <row r="13" spans="1:6" ht="55" customHeight="1" x14ac:dyDescent="0.3">
      <c r="A13" s="733" t="s">
        <v>403</v>
      </c>
      <c r="B13" s="733"/>
      <c r="C13" s="733"/>
      <c r="D13" s="733"/>
      <c r="E13" s="733"/>
      <c r="F13" s="176"/>
    </row>
    <row r="14" spans="1:6" x14ac:dyDescent="0.3">
      <c r="A14" s="258" t="s">
        <v>23</v>
      </c>
      <c r="B14" s="258"/>
      <c r="C14" s="258"/>
      <c r="D14" s="258"/>
      <c r="E14" s="258"/>
    </row>
    <row r="15" spans="1:6" x14ac:dyDescent="0.3">
      <c r="B15" s="45"/>
      <c r="C15" s="45"/>
      <c r="D15" s="45"/>
      <c r="E15" s="45"/>
    </row>
  </sheetData>
  <mergeCells count="1">
    <mergeCell ref="A13:E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09BD4-A716-4C2E-AC04-E6373CD54923}">
  <dimension ref="A1:G15"/>
  <sheetViews>
    <sheetView topLeftCell="B1" workbookViewId="0">
      <selection activeCell="H16" sqref="H16"/>
    </sheetView>
  </sheetViews>
  <sheetFormatPr baseColWidth="10" defaultColWidth="10.7265625" defaultRowHeight="13" x14ac:dyDescent="0.3"/>
  <cols>
    <col min="1" max="1" width="34.453125" style="2" customWidth="1"/>
    <col min="2" max="3" width="16" style="2" customWidth="1"/>
    <col min="4" max="4" width="13.7265625" style="2" customWidth="1"/>
    <col min="5" max="5" width="14" style="2" customWidth="1"/>
    <col min="6" max="16384" width="10.7265625" style="2"/>
  </cols>
  <sheetData>
    <row r="1" spans="1:7" x14ac:dyDescent="0.3">
      <c r="A1" s="691" t="s">
        <v>27</v>
      </c>
      <c r="B1" s="691"/>
      <c r="C1" s="691"/>
      <c r="D1" s="691"/>
      <c r="E1" s="691"/>
    </row>
    <row r="2" spans="1:7" x14ac:dyDescent="0.3">
      <c r="A2" s="691" t="s">
        <v>367</v>
      </c>
      <c r="B2" s="691"/>
      <c r="C2" s="691"/>
      <c r="D2" s="691"/>
      <c r="E2" s="691"/>
    </row>
    <row r="3" spans="1:7" x14ac:dyDescent="0.3">
      <c r="A3" s="734" t="s">
        <v>368</v>
      </c>
      <c r="B3" s="734"/>
      <c r="C3" s="734"/>
      <c r="D3" s="734"/>
      <c r="E3" s="734"/>
    </row>
    <row r="4" spans="1:7" x14ac:dyDescent="0.3">
      <c r="A4" s="37"/>
      <c r="B4" s="37"/>
      <c r="C4" s="37"/>
      <c r="D4" s="37"/>
      <c r="E4" s="37"/>
    </row>
    <row r="5" spans="1:7" x14ac:dyDescent="0.3">
      <c r="A5" s="41"/>
      <c r="B5" s="42">
        <v>2023</v>
      </c>
      <c r="C5" s="42">
        <v>2024</v>
      </c>
      <c r="D5" s="10">
        <v>2025</v>
      </c>
      <c r="E5" s="10">
        <v>2026</v>
      </c>
    </row>
    <row r="6" spans="1:7" x14ac:dyDescent="0.3">
      <c r="A6" s="127" t="s">
        <v>742</v>
      </c>
      <c r="B6" s="629">
        <v>60260123.202753544</v>
      </c>
      <c r="C6" s="629">
        <v>61231763.390486792</v>
      </c>
      <c r="D6" s="629">
        <v>62283842.282840371</v>
      </c>
      <c r="E6" s="630">
        <v>62869432.695864327</v>
      </c>
    </row>
    <row r="7" spans="1:7" x14ac:dyDescent="0.3">
      <c r="A7" s="39" t="s">
        <v>743</v>
      </c>
      <c r="B7" s="629">
        <v>61578175.294494651</v>
      </c>
      <c r="C7" s="629">
        <v>62165620.068363115</v>
      </c>
      <c r="D7" s="629">
        <v>63228618.040530369</v>
      </c>
      <c r="E7" s="629">
        <v>63750889.754160903</v>
      </c>
    </row>
    <row r="8" spans="1:7" ht="14.5" x14ac:dyDescent="0.3">
      <c r="A8" s="40" t="s">
        <v>187</v>
      </c>
      <c r="B8" s="563">
        <v>1.4500814158443944</v>
      </c>
      <c r="C8" s="563">
        <v>0.95398210658083826</v>
      </c>
      <c r="D8" s="563">
        <v>1.709945096659979</v>
      </c>
      <c r="E8" s="564">
        <v>0.82600526441325428</v>
      </c>
    </row>
    <row r="9" spans="1:7" x14ac:dyDescent="0.3">
      <c r="A9" s="628" t="s">
        <v>369</v>
      </c>
      <c r="B9" s="630">
        <v>1318052.0917411074</v>
      </c>
      <c r="C9" s="630">
        <v>933856.67787632346</v>
      </c>
      <c r="D9" s="630">
        <v>944775.75768999755</v>
      </c>
      <c r="E9" s="630">
        <v>881457.05829657614</v>
      </c>
    </row>
    <row r="10" spans="1:7" x14ac:dyDescent="0.3">
      <c r="A10" s="268" t="s">
        <v>370</v>
      </c>
      <c r="B10" s="565">
        <v>2.1872708213793945</v>
      </c>
      <c r="C10" s="566">
        <v>1.525118053388308</v>
      </c>
      <c r="D10" s="566">
        <v>1.5168874029955148</v>
      </c>
      <c r="E10" s="566">
        <v>1.4020439194364798</v>
      </c>
    </row>
    <row r="11" spans="1:7" x14ac:dyDescent="0.3">
      <c r="A11" s="269" t="s">
        <v>371</v>
      </c>
      <c r="B11" s="564">
        <v>23.493741783596789</v>
      </c>
      <c r="C11" s="564">
        <v>23.107395381599702</v>
      </c>
      <c r="D11" s="564">
        <v>22.935327877246017</v>
      </c>
      <c r="E11" s="564">
        <v>22.561542338971037</v>
      </c>
    </row>
    <row r="12" spans="1:7" x14ac:dyDescent="0.3">
      <c r="A12" s="735" t="s">
        <v>610</v>
      </c>
      <c r="B12" s="735"/>
      <c r="C12" s="735"/>
      <c r="D12" s="735"/>
      <c r="E12" s="735"/>
    </row>
    <row r="13" spans="1:7" x14ac:dyDescent="0.3">
      <c r="A13" s="3" t="s">
        <v>23</v>
      </c>
      <c r="B13" s="3"/>
      <c r="C13" s="3"/>
      <c r="D13" s="3"/>
      <c r="E13" s="3"/>
    </row>
    <row r="15" spans="1:7" x14ac:dyDescent="0.3">
      <c r="B15" s="38"/>
      <c r="C15" s="38"/>
      <c r="D15" s="38"/>
      <c r="E15" s="38"/>
      <c r="F15" s="38"/>
      <c r="G15" s="38"/>
    </row>
  </sheetData>
  <mergeCells count="4">
    <mergeCell ref="A1:E1"/>
    <mergeCell ref="A2:E2"/>
    <mergeCell ref="A3:E3"/>
    <mergeCell ref="A12:E12"/>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B5FB-8396-419C-8652-CA3ACC02BE38}">
  <dimension ref="A1:E9"/>
  <sheetViews>
    <sheetView workbookViewId="0">
      <selection activeCell="H16" sqref="H16"/>
    </sheetView>
  </sheetViews>
  <sheetFormatPr baseColWidth="10" defaultColWidth="10.81640625" defaultRowHeight="13" x14ac:dyDescent="0.3"/>
  <cols>
    <col min="1" max="1" width="37.7265625" style="2" customWidth="1"/>
    <col min="2" max="16384" width="10.81640625" style="2"/>
  </cols>
  <sheetData>
    <row r="1" spans="1:5" x14ac:dyDescent="0.3">
      <c r="A1" s="1" t="s">
        <v>32</v>
      </c>
    </row>
    <row r="2" spans="1:5" x14ac:dyDescent="0.3">
      <c r="A2" s="1" t="s">
        <v>372</v>
      </c>
    </row>
    <row r="3" spans="1:5" x14ac:dyDescent="0.3">
      <c r="A3" s="2" t="s">
        <v>363</v>
      </c>
    </row>
    <row r="5" spans="1:5" x14ac:dyDescent="0.3">
      <c r="A5" s="8"/>
      <c r="B5" s="259">
        <v>2023</v>
      </c>
      <c r="C5" s="11">
        <v>2024</v>
      </c>
      <c r="D5" s="36">
        <v>2025</v>
      </c>
      <c r="E5" s="36">
        <v>2026</v>
      </c>
    </row>
    <row r="6" spans="1:5" x14ac:dyDescent="0.3">
      <c r="A6" s="4" t="s">
        <v>199</v>
      </c>
      <c r="B6" s="567">
        <v>61578175.294494651</v>
      </c>
      <c r="C6" s="570">
        <v>62165620.068363115</v>
      </c>
      <c r="D6" s="567">
        <v>63228618.040530369</v>
      </c>
      <c r="E6" s="571">
        <v>63750889.754160903</v>
      </c>
    </row>
    <row r="7" spans="1:5" x14ac:dyDescent="0.3">
      <c r="A7" s="34" t="s">
        <v>200</v>
      </c>
      <c r="B7" s="568">
        <v>61567693.571494661</v>
      </c>
      <c r="C7" s="572">
        <v>62159628.329363108</v>
      </c>
      <c r="D7" s="568">
        <v>63225420.469530366</v>
      </c>
      <c r="E7" s="573">
        <v>63749331.060160905</v>
      </c>
    </row>
    <row r="8" spans="1:5" x14ac:dyDescent="0.3">
      <c r="A8" s="35" t="s">
        <v>201</v>
      </c>
      <c r="B8" s="569">
        <v>10481.723</v>
      </c>
      <c r="C8" s="574">
        <v>5991.7389999999996</v>
      </c>
      <c r="D8" s="569">
        <v>3197.5709999999999</v>
      </c>
      <c r="E8" s="575">
        <v>1558.694</v>
      </c>
    </row>
    <row r="9" spans="1:5" x14ac:dyDescent="0.3">
      <c r="A9" s="175" t="s">
        <v>23</v>
      </c>
      <c r="B9" s="175"/>
      <c r="C9" s="175"/>
      <c r="D9" s="175"/>
      <c r="E9" s="1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61F1-D0C6-4B51-BC2E-4E7D27A6409A}">
  <dimension ref="A1:C17"/>
  <sheetViews>
    <sheetView workbookViewId="0">
      <selection activeCell="C9" sqref="C9:C10"/>
    </sheetView>
  </sheetViews>
  <sheetFormatPr baseColWidth="10" defaultColWidth="10.7265625" defaultRowHeight="13" x14ac:dyDescent="0.3"/>
  <cols>
    <col min="1" max="1" width="27.26953125" style="2" bestFit="1" customWidth="1"/>
    <col min="2" max="2" width="12.26953125" style="2" customWidth="1"/>
    <col min="3" max="3" width="13.54296875" style="2" customWidth="1"/>
    <col min="4" max="16384" width="10.7265625" style="2"/>
  </cols>
  <sheetData>
    <row r="1" spans="1:3" x14ac:dyDescent="0.3">
      <c r="A1" s="1" t="s">
        <v>46</v>
      </c>
      <c r="C1" s="176"/>
    </row>
    <row r="2" spans="1:3" x14ac:dyDescent="0.3">
      <c r="A2" s="1" t="s">
        <v>564</v>
      </c>
    </row>
    <row r="4" spans="1:3" x14ac:dyDescent="0.3">
      <c r="A4" s="496"/>
      <c r="B4" s="494" t="s">
        <v>333</v>
      </c>
      <c r="C4" s="495" t="s">
        <v>337</v>
      </c>
    </row>
    <row r="5" spans="1:3" x14ac:dyDescent="0.3">
      <c r="A5" s="493" t="s">
        <v>565</v>
      </c>
      <c r="B5" s="661">
        <v>-1</v>
      </c>
      <c r="C5" s="667">
        <v>1.3</v>
      </c>
    </row>
    <row r="6" spans="1:3" x14ac:dyDescent="0.3">
      <c r="A6" s="491" t="s">
        <v>566</v>
      </c>
      <c r="B6" s="661"/>
      <c r="C6" s="667"/>
    </row>
    <row r="7" spans="1:3" x14ac:dyDescent="0.3">
      <c r="A7" s="493" t="s">
        <v>567</v>
      </c>
      <c r="B7" s="661">
        <v>0.4</v>
      </c>
      <c r="C7" s="667">
        <v>1.8</v>
      </c>
    </row>
    <row r="8" spans="1:3" x14ac:dyDescent="0.3">
      <c r="A8" s="491" t="s">
        <v>568</v>
      </c>
      <c r="B8" s="661"/>
      <c r="C8" s="667"/>
    </row>
    <row r="9" spans="1:3" x14ac:dyDescent="0.3">
      <c r="A9" s="493" t="s">
        <v>569</v>
      </c>
      <c r="B9" s="661">
        <v>-3.2</v>
      </c>
      <c r="C9" s="667">
        <v>-2.7</v>
      </c>
    </row>
    <row r="10" spans="1:3" x14ac:dyDescent="0.3">
      <c r="A10" s="491" t="s">
        <v>568</v>
      </c>
      <c r="B10" s="661"/>
      <c r="C10" s="667"/>
    </row>
    <row r="11" spans="1:3" x14ac:dyDescent="0.3">
      <c r="A11" s="493" t="s">
        <v>570</v>
      </c>
      <c r="B11" s="661">
        <v>4.9000000000000004</v>
      </c>
      <c r="C11" s="667">
        <v>1</v>
      </c>
    </row>
    <row r="12" spans="1:3" x14ac:dyDescent="0.3">
      <c r="A12" s="491" t="s">
        <v>566</v>
      </c>
      <c r="B12" s="661"/>
      <c r="C12" s="667"/>
    </row>
    <row r="13" spans="1:3" x14ac:dyDescent="0.3">
      <c r="A13" s="493" t="s">
        <v>571</v>
      </c>
      <c r="B13" s="661">
        <v>-3</v>
      </c>
      <c r="C13" s="667">
        <v>0.1</v>
      </c>
    </row>
    <row r="14" spans="1:3" x14ac:dyDescent="0.3">
      <c r="A14" s="491" t="s">
        <v>566</v>
      </c>
      <c r="B14" s="661"/>
      <c r="C14" s="667"/>
    </row>
    <row r="15" spans="1:3" x14ac:dyDescent="0.3">
      <c r="A15" s="212" t="s">
        <v>572</v>
      </c>
      <c r="B15" s="660">
        <v>-4</v>
      </c>
      <c r="C15" s="665">
        <v>-6.5</v>
      </c>
    </row>
    <row r="16" spans="1:3" x14ac:dyDescent="0.3">
      <c r="A16" s="492" t="s">
        <v>573</v>
      </c>
      <c r="B16" s="664"/>
      <c r="C16" s="666"/>
    </row>
    <row r="17" spans="1:1" x14ac:dyDescent="0.3">
      <c r="A17" s="2" t="s">
        <v>8</v>
      </c>
    </row>
  </sheetData>
  <mergeCells count="12">
    <mergeCell ref="B5:B6"/>
    <mergeCell ref="C5:C6"/>
    <mergeCell ref="B7:B8"/>
    <mergeCell ref="C7:C8"/>
    <mergeCell ref="B9:B10"/>
    <mergeCell ref="C9:C10"/>
    <mergeCell ref="B15:B16"/>
    <mergeCell ref="C15:C16"/>
    <mergeCell ref="B11:B12"/>
    <mergeCell ref="C11:C12"/>
    <mergeCell ref="B13:B14"/>
    <mergeCell ref="C13:C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A896-CC48-42EB-B1CD-9F5467456FC9}">
  <dimension ref="A1:H20"/>
  <sheetViews>
    <sheetView workbookViewId="0">
      <selection activeCell="F35" sqref="F35"/>
    </sheetView>
  </sheetViews>
  <sheetFormatPr baseColWidth="10" defaultColWidth="10.7265625" defaultRowHeight="13" x14ac:dyDescent="0.3"/>
  <cols>
    <col min="1" max="1" width="3.453125" style="2" customWidth="1"/>
    <col min="2" max="2" width="44.7265625" style="2" customWidth="1"/>
    <col min="3" max="16384" width="10.7265625" style="2"/>
  </cols>
  <sheetData>
    <row r="1" spans="1:8" x14ac:dyDescent="0.3">
      <c r="A1" s="1" t="s">
        <v>35</v>
      </c>
    </row>
    <row r="2" spans="1:8" x14ac:dyDescent="0.3">
      <c r="A2" s="1" t="s">
        <v>373</v>
      </c>
    </row>
    <row r="3" spans="1:8" x14ac:dyDescent="0.3">
      <c r="A3" s="2" t="s">
        <v>359</v>
      </c>
    </row>
    <row r="5" spans="1:8" x14ac:dyDescent="0.3">
      <c r="A5" s="149"/>
      <c r="B5" s="215"/>
      <c r="C5" s="69">
        <v>2023</v>
      </c>
      <c r="D5" s="69">
        <v>2024</v>
      </c>
      <c r="E5" s="69">
        <v>2025</v>
      </c>
      <c r="F5" s="69">
        <v>2026</v>
      </c>
    </row>
    <row r="6" spans="1:8" x14ac:dyDescent="0.3">
      <c r="A6" s="54" t="s">
        <v>51</v>
      </c>
      <c r="B6" s="193" t="s">
        <v>210</v>
      </c>
      <c r="C6" s="300">
        <v>60063907.716337249</v>
      </c>
      <c r="D6" s="300">
        <v>63432261.973186538</v>
      </c>
      <c r="E6" s="300">
        <v>65624807.602162361</v>
      </c>
      <c r="F6" s="300">
        <v>66552762.186678067</v>
      </c>
    </row>
    <row r="7" spans="1:8" x14ac:dyDescent="0.3">
      <c r="A7" s="54" t="s">
        <v>52</v>
      </c>
      <c r="B7" s="193" t="s">
        <v>211</v>
      </c>
      <c r="C7" s="301">
        <v>61578175.294490002</v>
      </c>
      <c r="D7" s="301">
        <v>62165620.068360001</v>
      </c>
      <c r="E7" s="301">
        <v>63228618.040530004</v>
      </c>
      <c r="F7" s="301">
        <v>63750889.754160002</v>
      </c>
    </row>
    <row r="8" spans="1:8" x14ac:dyDescent="0.3">
      <c r="A8" s="54" t="s">
        <v>75</v>
      </c>
      <c r="B8" s="193" t="s">
        <v>212</v>
      </c>
      <c r="C8" s="301">
        <v>59981855.184018753</v>
      </c>
      <c r="D8" s="301">
        <v>63808169.662859395</v>
      </c>
      <c r="E8" s="301">
        <v>66278633.982380584</v>
      </c>
      <c r="F8" s="301">
        <v>67544700.020157695</v>
      </c>
    </row>
    <row r="9" spans="1:8" x14ac:dyDescent="0.3">
      <c r="A9" s="53" t="s">
        <v>132</v>
      </c>
      <c r="B9" s="192" t="s">
        <v>213</v>
      </c>
      <c r="C9" s="302">
        <v>-2.5601088914732824</v>
      </c>
      <c r="D9" s="302">
        <v>-1.8101088914732824</v>
      </c>
      <c r="E9" s="303">
        <v>-1.0601088914732824</v>
      </c>
      <c r="F9" s="303">
        <v>-0.31010889147328236</v>
      </c>
    </row>
    <row r="10" spans="1:8" x14ac:dyDescent="0.3">
      <c r="A10" s="54" t="s">
        <v>214</v>
      </c>
      <c r="B10" s="193" t="s">
        <v>215</v>
      </c>
      <c r="C10" s="103">
        <v>66692018.093697987</v>
      </c>
      <c r="D10" s="103">
        <v>68677889.801110923</v>
      </c>
      <c r="E10" s="103">
        <v>69201165.712841168</v>
      </c>
      <c r="F10" s="301">
        <v>68420957.392663285</v>
      </c>
    </row>
    <row r="11" spans="1:8" x14ac:dyDescent="0.3">
      <c r="A11" s="54" t="s">
        <v>216</v>
      </c>
      <c r="B11" s="193" t="s">
        <v>217</v>
      </c>
      <c r="C11" s="103">
        <v>5113842.7992079854</v>
      </c>
      <c r="D11" s="103">
        <v>6512269.7327509224</v>
      </c>
      <c r="E11" s="103">
        <v>5972547.6723111644</v>
      </c>
      <c r="F11" s="103">
        <v>4670067.6385032833</v>
      </c>
    </row>
    <row r="12" spans="1:8" x14ac:dyDescent="0.3">
      <c r="A12" s="54" t="s">
        <v>218</v>
      </c>
      <c r="B12" s="193" t="s">
        <v>222</v>
      </c>
      <c r="C12" s="103">
        <v>6444.1947188979047</v>
      </c>
      <c r="D12" s="103">
        <v>8723.2403808100735</v>
      </c>
      <c r="E12" s="103">
        <v>8406.7521371835846</v>
      </c>
      <c r="F12" s="103">
        <v>6865.0472974542636</v>
      </c>
      <c r="H12" s="14"/>
    </row>
    <row r="13" spans="1:8" x14ac:dyDescent="0.3">
      <c r="A13" s="54" t="s">
        <v>219</v>
      </c>
      <c r="B13" s="193" t="s">
        <v>223</v>
      </c>
      <c r="C13" s="104">
        <v>1.9510695337909194</v>
      </c>
      <c r="D13" s="104">
        <v>2.4206560155954349</v>
      </c>
      <c r="E13" s="104">
        <v>2.1664609578652128</v>
      </c>
      <c r="F13" s="104">
        <v>1.6527444377904759</v>
      </c>
      <c r="H13" s="14"/>
    </row>
    <row r="14" spans="1:8" x14ac:dyDescent="0.3">
      <c r="A14" s="55" t="s">
        <v>220</v>
      </c>
      <c r="B14" s="216" t="s">
        <v>221</v>
      </c>
      <c r="C14" s="304">
        <v>-2.5288036280444466</v>
      </c>
      <c r="D14" s="304">
        <v>-1.9498363978108983</v>
      </c>
      <c r="E14" s="305">
        <v>-1.29727557538531</v>
      </c>
      <c r="F14" s="305">
        <v>-0.66115728387367412</v>
      </c>
      <c r="H14" s="14"/>
    </row>
    <row r="15" spans="1:8" x14ac:dyDescent="0.3">
      <c r="A15" s="669" t="s">
        <v>23</v>
      </c>
      <c r="B15" s="669"/>
      <c r="C15" s="60"/>
      <c r="D15" s="60"/>
      <c r="E15" s="60"/>
      <c r="F15" s="60"/>
    </row>
    <row r="18" spans="3:6" x14ac:dyDescent="0.3">
      <c r="C18" s="214"/>
      <c r="D18" s="214"/>
      <c r="E18" s="214"/>
      <c r="F18" s="214"/>
    </row>
    <row r="19" spans="3:6" x14ac:dyDescent="0.3">
      <c r="C19" s="318"/>
      <c r="D19" s="318"/>
      <c r="E19" s="318"/>
      <c r="F19" s="318"/>
    </row>
    <row r="20" spans="3:6" x14ac:dyDescent="0.3">
      <c r="C20" s="214"/>
      <c r="D20" s="214"/>
      <c r="E20" s="214"/>
      <c r="F20" s="214"/>
    </row>
  </sheetData>
  <mergeCells count="1">
    <mergeCell ref="A15:B1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F2DC1-D48F-4826-B9D0-317247F90408}">
  <dimension ref="A1:F13"/>
  <sheetViews>
    <sheetView workbookViewId="0">
      <selection activeCell="A23" sqref="A23"/>
    </sheetView>
  </sheetViews>
  <sheetFormatPr baseColWidth="10" defaultColWidth="10.81640625" defaultRowHeight="13" x14ac:dyDescent="0.3"/>
  <cols>
    <col min="1" max="1" width="36.1796875" style="2" customWidth="1"/>
    <col min="2" max="16384" width="10.81640625" style="2"/>
  </cols>
  <sheetData>
    <row r="1" spans="1:6" x14ac:dyDescent="0.3">
      <c r="A1" s="1" t="s">
        <v>224</v>
      </c>
    </row>
    <row r="2" spans="1:6" x14ac:dyDescent="0.3">
      <c r="A2" s="1" t="s">
        <v>374</v>
      </c>
    </row>
    <row r="3" spans="1:6" x14ac:dyDescent="0.3">
      <c r="A3" s="2" t="s">
        <v>354</v>
      </c>
    </row>
    <row r="4" spans="1:6" x14ac:dyDescent="0.3">
      <c r="A4" s="178"/>
      <c r="B4" s="178"/>
      <c r="C4" s="178"/>
      <c r="D4" s="178"/>
      <c r="E4" s="178"/>
      <c r="F4" s="178"/>
    </row>
    <row r="5" spans="1:6" x14ac:dyDescent="0.3">
      <c r="A5" s="218"/>
      <c r="B5" s="11">
        <v>2023</v>
      </c>
      <c r="C5" s="11">
        <v>2024</v>
      </c>
      <c r="D5" s="9">
        <v>2025</v>
      </c>
      <c r="E5" s="11">
        <v>2026</v>
      </c>
    </row>
    <row r="6" spans="1:6" x14ac:dyDescent="0.3">
      <c r="A6" s="4" t="s">
        <v>792</v>
      </c>
      <c r="B6" s="306">
        <v>64837753.782913089</v>
      </c>
      <c r="C6" s="306">
        <v>66088900.222397506</v>
      </c>
      <c r="D6" s="307">
        <v>66958281.542062119</v>
      </c>
      <c r="E6" s="306">
        <v>66768245.35242673</v>
      </c>
    </row>
    <row r="7" spans="1:6" x14ac:dyDescent="0.3">
      <c r="A7" s="34" t="s">
        <v>227</v>
      </c>
      <c r="B7" s="308">
        <v>4.8760882971830899E-2</v>
      </c>
      <c r="C7" s="308">
        <v>1.9296572852808058E-2</v>
      </c>
      <c r="D7" s="309">
        <v>1.3154725176830473E-2</v>
      </c>
      <c r="E7" s="308">
        <v>-2.8381282383421746E-3</v>
      </c>
    </row>
    <row r="8" spans="1:6" x14ac:dyDescent="0.3">
      <c r="A8" s="4" t="s">
        <v>793</v>
      </c>
      <c r="B8" s="306">
        <v>66692018.093697987</v>
      </c>
      <c r="C8" s="306">
        <v>68677889.801110923</v>
      </c>
      <c r="D8" s="307">
        <v>69201165.712841168</v>
      </c>
      <c r="E8" s="306">
        <v>68420957.392663285</v>
      </c>
    </row>
    <row r="9" spans="1:6" x14ac:dyDescent="0.3">
      <c r="A9" s="35" t="s">
        <v>227</v>
      </c>
      <c r="B9" s="310">
        <v>4.2075573526233034E-2</v>
      </c>
      <c r="C9" s="310">
        <v>2.9776752363722458E-2</v>
      </c>
      <c r="D9" s="311">
        <v>7.6192776633883241E-3</v>
      </c>
      <c r="E9" s="310">
        <v>-1.1274496782546328E-2</v>
      </c>
    </row>
    <row r="10" spans="1:6" x14ac:dyDescent="0.3">
      <c r="A10" s="218" t="s">
        <v>225</v>
      </c>
      <c r="B10" s="312">
        <f>B8-B6</f>
        <v>1854264.3107848987</v>
      </c>
      <c r="C10" s="312">
        <f t="shared" ref="C10:E10" si="0">C8-C6</f>
        <v>2588989.5787134171</v>
      </c>
      <c r="D10" s="312">
        <f t="shared" si="0"/>
        <v>2242884.1707790494</v>
      </c>
      <c r="E10" s="312">
        <f t="shared" si="0"/>
        <v>1652712.040236555</v>
      </c>
    </row>
    <row r="11" spans="1:6" x14ac:dyDescent="0.3">
      <c r="A11" s="217" t="s">
        <v>23</v>
      </c>
      <c r="B11" s="178"/>
      <c r="C11" s="178"/>
      <c r="D11" s="178"/>
      <c r="E11" s="178"/>
      <c r="F11" s="178"/>
    </row>
    <row r="12" spans="1:6" x14ac:dyDescent="0.3">
      <c r="A12" s="178"/>
      <c r="B12" s="178"/>
      <c r="C12" s="178"/>
      <c r="D12" s="178"/>
      <c r="E12" s="178"/>
      <c r="F12" s="178"/>
    </row>
    <row r="13" spans="1:6" x14ac:dyDescent="0.3">
      <c r="A13" s="178"/>
      <c r="B13" s="178"/>
      <c r="C13" s="178"/>
      <c r="D13" s="178"/>
      <c r="E13" s="178"/>
      <c r="F13" s="17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408D-0AF0-4D82-B86D-D791771DB97E}">
  <dimension ref="A1:E13"/>
  <sheetViews>
    <sheetView workbookViewId="0">
      <selection activeCell="E34" sqref="E34"/>
    </sheetView>
  </sheetViews>
  <sheetFormatPr baseColWidth="10" defaultColWidth="10.7265625" defaultRowHeight="13" x14ac:dyDescent="0.3"/>
  <cols>
    <col min="1" max="1" width="30.7265625" style="2" customWidth="1"/>
    <col min="2" max="2" width="12" style="2" customWidth="1"/>
    <col min="3" max="3" width="13" style="2" customWidth="1"/>
    <col min="4" max="4" width="12.81640625" style="2" customWidth="1"/>
    <col min="5" max="5" width="13.26953125" style="2" customWidth="1"/>
    <col min="6" max="16384" width="10.7265625" style="2"/>
  </cols>
  <sheetData>
    <row r="1" spans="1:5" x14ac:dyDescent="0.3">
      <c r="A1" s="691" t="s">
        <v>36</v>
      </c>
      <c r="B1" s="691"/>
      <c r="C1" s="691"/>
      <c r="D1" s="691"/>
      <c r="E1" s="691"/>
    </row>
    <row r="2" spans="1:5" x14ac:dyDescent="0.3">
      <c r="A2" s="43" t="s">
        <v>375</v>
      </c>
      <c r="B2" s="44"/>
      <c r="C2" s="44"/>
      <c r="D2" s="44"/>
      <c r="E2" s="44"/>
    </row>
    <row r="3" spans="1:5" x14ac:dyDescent="0.3">
      <c r="A3" s="734" t="s">
        <v>359</v>
      </c>
      <c r="B3" s="734"/>
      <c r="C3" s="734"/>
      <c r="D3" s="734"/>
      <c r="E3" s="734"/>
    </row>
    <row r="4" spans="1:5" x14ac:dyDescent="0.3">
      <c r="A4" s="37"/>
      <c r="B4" s="37"/>
      <c r="C4" s="37"/>
      <c r="D4" s="37"/>
      <c r="E4" s="37"/>
    </row>
    <row r="5" spans="1:5" x14ac:dyDescent="0.3">
      <c r="A5" s="46"/>
      <c r="B5" s="179">
        <v>2023</v>
      </c>
      <c r="C5" s="179">
        <v>2024</v>
      </c>
      <c r="D5" s="179">
        <v>2025</v>
      </c>
      <c r="E5" s="51">
        <v>2026</v>
      </c>
    </row>
    <row r="6" spans="1:5" x14ac:dyDescent="0.3">
      <c r="A6" s="47" t="s">
        <v>38</v>
      </c>
      <c r="B6" s="525">
        <v>100657542.70887087</v>
      </c>
      <c r="C6" s="525">
        <v>105943666.37484403</v>
      </c>
      <c r="D6" s="526">
        <v>112161045.0590892</v>
      </c>
      <c r="E6" s="527">
        <v>117641110.535933</v>
      </c>
    </row>
    <row r="7" spans="1:5" x14ac:dyDescent="0.3">
      <c r="A7" s="34" t="s">
        <v>202</v>
      </c>
      <c r="B7" s="528">
        <v>1508701.2120140269</v>
      </c>
      <c r="C7" s="528">
        <v>-1268952.1723388731</v>
      </c>
      <c r="D7" s="529">
        <v>-2401376.9562163204</v>
      </c>
      <c r="E7" s="530">
        <v>-2807225.863923274</v>
      </c>
    </row>
    <row r="8" spans="1:5" x14ac:dyDescent="0.3">
      <c r="A8" s="34" t="s">
        <v>589</v>
      </c>
      <c r="B8" s="528">
        <v>5113842.7992079854</v>
      </c>
      <c r="C8" s="528">
        <v>6512269.7327509224</v>
      </c>
      <c r="D8" s="529">
        <v>5972547.6723111644</v>
      </c>
      <c r="E8" s="530">
        <v>4670067.6385032833</v>
      </c>
    </row>
    <row r="9" spans="1:5" x14ac:dyDescent="0.3">
      <c r="A9" s="34" t="s">
        <v>39</v>
      </c>
      <c r="B9" s="528">
        <v>-1336420.3452488631</v>
      </c>
      <c r="C9" s="528">
        <v>974061.12383311987</v>
      </c>
      <c r="D9" s="529">
        <v>1908894.7607489601</v>
      </c>
      <c r="E9" s="530">
        <v>2288062.1347814351</v>
      </c>
    </row>
    <row r="10" spans="1:5" x14ac:dyDescent="0.3">
      <c r="A10" s="20" t="s">
        <v>40</v>
      </c>
      <c r="B10" s="531">
        <v>105943666.37484403</v>
      </c>
      <c r="C10" s="531">
        <v>112161045.0590892</v>
      </c>
      <c r="D10" s="532">
        <v>117641110.535933</v>
      </c>
      <c r="E10" s="533">
        <v>121792014.44529444</v>
      </c>
    </row>
    <row r="11" spans="1:5" x14ac:dyDescent="0.3">
      <c r="A11" s="168" t="s">
        <v>109</v>
      </c>
      <c r="B11" s="534">
        <v>40.420378316092112</v>
      </c>
      <c r="C11" s="534">
        <v>41.691044209704074</v>
      </c>
      <c r="D11" s="535">
        <v>42.672725193130475</v>
      </c>
      <c r="E11" s="535">
        <v>43.10238964589098</v>
      </c>
    </row>
    <row r="12" spans="1:5" x14ac:dyDescent="0.3">
      <c r="A12" s="3" t="s">
        <v>25</v>
      </c>
      <c r="B12" s="736"/>
      <c r="C12" s="736"/>
      <c r="D12" s="736"/>
      <c r="E12" s="736"/>
    </row>
    <row r="13" spans="1:5" x14ac:dyDescent="0.3">
      <c r="A13" s="3"/>
      <c r="B13" s="736"/>
      <c r="C13" s="736"/>
      <c r="D13" s="736"/>
      <c r="E13" s="736"/>
    </row>
  </sheetData>
  <mergeCells count="6">
    <mergeCell ref="A1:E1"/>
    <mergeCell ref="A3:E3"/>
    <mergeCell ref="B12:B13"/>
    <mergeCell ref="C12:C13"/>
    <mergeCell ref="D12:D13"/>
    <mergeCell ref="E12:E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B4F58-FC3B-4905-868D-6A4732DCFBB8}">
  <dimension ref="A1:F8"/>
  <sheetViews>
    <sheetView workbookViewId="0">
      <selection activeCell="H30" sqref="H30"/>
    </sheetView>
  </sheetViews>
  <sheetFormatPr baseColWidth="10" defaultColWidth="10.7265625" defaultRowHeight="13" x14ac:dyDescent="0.3"/>
  <cols>
    <col min="1" max="1" width="16.54296875" style="2" customWidth="1"/>
    <col min="2" max="6" width="9.1796875" style="2" customWidth="1"/>
    <col min="7" max="16384" width="10.7265625" style="2"/>
  </cols>
  <sheetData>
    <row r="1" spans="1:6" x14ac:dyDescent="0.3">
      <c r="A1" s="691" t="s">
        <v>590</v>
      </c>
      <c r="B1" s="691"/>
      <c r="C1" s="691"/>
      <c r="D1" s="691"/>
      <c r="E1" s="691"/>
      <c r="F1" s="691"/>
    </row>
    <row r="2" spans="1:6" x14ac:dyDescent="0.3">
      <c r="A2" s="372" t="s">
        <v>591</v>
      </c>
      <c r="B2" s="372"/>
      <c r="C2" s="377"/>
      <c r="D2" s="377"/>
      <c r="E2" s="377"/>
      <c r="F2" s="377"/>
    </row>
    <row r="3" spans="1:6" x14ac:dyDescent="0.3">
      <c r="A3" s="734" t="s">
        <v>573</v>
      </c>
      <c r="B3" s="734"/>
      <c r="C3" s="734"/>
      <c r="D3" s="734"/>
      <c r="E3" s="734"/>
      <c r="F3" s="734"/>
    </row>
    <row r="4" spans="1:6" x14ac:dyDescent="0.3">
      <c r="A4" s="374"/>
      <c r="B4" s="374"/>
      <c r="C4" s="374"/>
      <c r="D4" s="374"/>
      <c r="E4" s="374"/>
      <c r="F4" s="374"/>
    </row>
    <row r="5" spans="1:6" x14ac:dyDescent="0.3">
      <c r="A5" s="46"/>
      <c r="B5" s="179">
        <v>2022</v>
      </c>
      <c r="C5" s="179">
        <v>2023</v>
      </c>
      <c r="D5" s="179">
        <v>2024</v>
      </c>
      <c r="E5" s="179">
        <v>2025</v>
      </c>
      <c r="F5" s="51">
        <v>2026</v>
      </c>
    </row>
    <row r="6" spans="1:6" x14ac:dyDescent="0.3">
      <c r="A6" s="218" t="s">
        <v>592</v>
      </c>
      <c r="B6" s="560">
        <v>0.97354449234437057</v>
      </c>
      <c r="C6" s="560">
        <v>1.0756243953371485</v>
      </c>
      <c r="D6" s="560">
        <v>1.0913046011168037</v>
      </c>
      <c r="E6" s="561">
        <v>1.1963570695356618</v>
      </c>
      <c r="F6" s="562">
        <v>1.2214184831805726</v>
      </c>
    </row>
    <row r="7" spans="1:6" x14ac:dyDescent="0.3">
      <c r="A7" s="375" t="s">
        <v>25</v>
      </c>
      <c r="B7" s="375"/>
      <c r="C7" s="736"/>
      <c r="D7" s="736"/>
      <c r="E7" s="736"/>
      <c r="F7" s="736"/>
    </row>
    <row r="8" spans="1:6" x14ac:dyDescent="0.3">
      <c r="A8" s="375"/>
      <c r="B8" s="375"/>
      <c r="C8" s="736"/>
      <c r="D8" s="736"/>
      <c r="E8" s="736"/>
      <c r="F8" s="736"/>
    </row>
  </sheetData>
  <mergeCells count="6">
    <mergeCell ref="A1:F1"/>
    <mergeCell ref="A3:F3"/>
    <mergeCell ref="C7:C8"/>
    <mergeCell ref="D7:D8"/>
    <mergeCell ref="E7:E8"/>
    <mergeCell ref="F7:F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D01D9-9580-4273-8EDE-9293DB8FC3C3}">
  <dimension ref="A1:I10"/>
  <sheetViews>
    <sheetView workbookViewId="0">
      <selection activeCell="F26" sqref="F26"/>
    </sheetView>
  </sheetViews>
  <sheetFormatPr baseColWidth="10" defaultColWidth="10.7265625" defaultRowHeight="13" x14ac:dyDescent="0.3"/>
  <cols>
    <col min="1" max="1" width="26.7265625" style="2" customWidth="1"/>
    <col min="2" max="16384" width="10.7265625" style="2"/>
  </cols>
  <sheetData>
    <row r="1" spans="1:9" x14ac:dyDescent="0.3">
      <c r="A1" s="691" t="s">
        <v>230</v>
      </c>
      <c r="B1" s="691"/>
      <c r="C1" s="691"/>
      <c r="D1" s="691"/>
      <c r="E1" s="691"/>
    </row>
    <row r="2" spans="1:9" x14ac:dyDescent="0.3">
      <c r="A2" s="691" t="s">
        <v>376</v>
      </c>
      <c r="B2" s="691"/>
      <c r="C2" s="691"/>
      <c r="D2" s="691"/>
      <c r="E2" s="691"/>
    </row>
    <row r="3" spans="1:9" x14ac:dyDescent="0.3">
      <c r="A3" s="734" t="s">
        <v>183</v>
      </c>
      <c r="B3" s="734"/>
      <c r="C3" s="734"/>
      <c r="D3" s="734"/>
      <c r="E3" s="734"/>
    </row>
    <row r="4" spans="1:9" x14ac:dyDescent="0.3">
      <c r="A4" s="37"/>
      <c r="B4" s="37"/>
      <c r="C4" s="37"/>
      <c r="D4" s="37"/>
      <c r="E4" s="37"/>
    </row>
    <row r="5" spans="1:9" x14ac:dyDescent="0.3">
      <c r="A5" s="48"/>
      <c r="B5" s="727">
        <v>2023</v>
      </c>
      <c r="C5" s="728"/>
      <c r="D5" s="727">
        <v>2024</v>
      </c>
      <c r="E5" s="728"/>
      <c r="F5" s="727">
        <v>2025</v>
      </c>
      <c r="G5" s="728"/>
      <c r="H5" s="727">
        <v>2026</v>
      </c>
      <c r="I5" s="728"/>
    </row>
    <row r="6" spans="1:9" x14ac:dyDescent="0.3">
      <c r="A6" s="49"/>
      <c r="B6" s="18" t="s">
        <v>41</v>
      </c>
      <c r="C6" s="17" t="s">
        <v>109</v>
      </c>
      <c r="D6" s="18" t="s">
        <v>41</v>
      </c>
      <c r="E6" s="17" t="s">
        <v>109</v>
      </c>
      <c r="F6" s="18" t="s">
        <v>41</v>
      </c>
      <c r="G6" s="17" t="s">
        <v>109</v>
      </c>
      <c r="H6" s="18" t="s">
        <v>41</v>
      </c>
      <c r="I6" s="17" t="s">
        <v>109</v>
      </c>
    </row>
    <row r="7" spans="1:9" x14ac:dyDescent="0.3">
      <c r="A7" s="34" t="s">
        <v>42</v>
      </c>
      <c r="B7" s="538">
        <v>18561.642127032501</v>
      </c>
      <c r="C7" s="497">
        <v>5.6197951537682496</v>
      </c>
      <c r="D7" s="538">
        <v>17964.117536371752</v>
      </c>
      <c r="E7" s="497">
        <v>4.9849536668082397</v>
      </c>
      <c r="F7" s="538">
        <v>17816.64961570864</v>
      </c>
      <c r="G7" s="497">
        <v>4.59143737176906</v>
      </c>
      <c r="H7" s="538">
        <v>17703.067849434825</v>
      </c>
      <c r="I7" s="497">
        <v>4.2619731259033404</v>
      </c>
    </row>
    <row r="8" spans="1:9" x14ac:dyDescent="0.3">
      <c r="A8" s="34" t="s">
        <v>43</v>
      </c>
      <c r="B8" s="539">
        <v>133504.61652316403</v>
      </c>
      <c r="C8" s="497">
        <v>40.420378316092098</v>
      </c>
      <c r="D8" s="539">
        <v>150240.677939285</v>
      </c>
      <c r="E8" s="497">
        <v>41.691044209704103</v>
      </c>
      <c r="F8" s="539">
        <v>165587.57777861058</v>
      </c>
      <c r="G8" s="497">
        <v>42.672725193130503</v>
      </c>
      <c r="H8" s="539">
        <v>179035.50910172742</v>
      </c>
      <c r="I8" s="497">
        <v>43.102389645891002</v>
      </c>
    </row>
    <row r="9" spans="1:9" x14ac:dyDescent="0.3">
      <c r="A9" s="47" t="s">
        <v>44</v>
      </c>
      <c r="B9" s="536">
        <v>-114942.97439613153</v>
      </c>
      <c r="C9" s="537">
        <v>-34.800583162323846</v>
      </c>
      <c r="D9" s="536">
        <v>-132276.56040291325</v>
      </c>
      <c r="E9" s="537">
        <v>-36.706090542895865</v>
      </c>
      <c r="F9" s="536">
        <v>-147770.92816290192</v>
      </c>
      <c r="G9" s="537">
        <v>-38.081287821361443</v>
      </c>
      <c r="H9" s="536">
        <v>-161332.4412522926</v>
      </c>
      <c r="I9" s="537">
        <v>-38.840416519987663</v>
      </c>
    </row>
    <row r="10" spans="1:9" x14ac:dyDescent="0.3">
      <c r="A10" s="3" t="s">
        <v>23</v>
      </c>
      <c r="B10" s="3"/>
      <c r="C10" s="3"/>
      <c r="D10" s="3"/>
      <c r="E10" s="3"/>
    </row>
  </sheetData>
  <mergeCells count="7">
    <mergeCell ref="D5:E5"/>
    <mergeCell ref="F5:G5"/>
    <mergeCell ref="H5:I5"/>
    <mergeCell ref="A1:E1"/>
    <mergeCell ref="A2:E2"/>
    <mergeCell ref="A3:E3"/>
    <mergeCell ref="B5:C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B2849-1E78-492F-A25F-789532649101}">
  <dimension ref="A1:F20"/>
  <sheetViews>
    <sheetView workbookViewId="0">
      <selection activeCell="C19" sqref="C19"/>
    </sheetView>
  </sheetViews>
  <sheetFormatPr baseColWidth="10" defaultColWidth="11.453125" defaultRowHeight="13" x14ac:dyDescent="0.3"/>
  <cols>
    <col min="1" max="1" width="11.453125" style="2"/>
    <col min="2" max="2" width="31.1796875" style="2" customWidth="1"/>
    <col min="3" max="3" width="13" style="2" customWidth="1"/>
    <col min="4" max="5" width="12.453125" style="2" customWidth="1"/>
    <col min="6" max="6" width="12.1796875" style="2" customWidth="1"/>
    <col min="7" max="16384" width="11.453125" style="2"/>
  </cols>
  <sheetData>
    <row r="1" spans="1:6" x14ac:dyDescent="0.3">
      <c r="A1" s="1" t="s">
        <v>588</v>
      </c>
    </row>
    <row r="2" spans="1:6" x14ac:dyDescent="0.3">
      <c r="A2" s="1" t="s">
        <v>398</v>
      </c>
    </row>
    <row r="4" spans="1:6" x14ac:dyDescent="0.3">
      <c r="A4" s="336" t="s">
        <v>584</v>
      </c>
      <c r="B4" s="335"/>
      <c r="C4" s="335">
        <v>2023</v>
      </c>
      <c r="D4" s="337">
        <v>2024</v>
      </c>
      <c r="E4" s="335">
        <v>2025</v>
      </c>
      <c r="F4" s="338">
        <v>2026</v>
      </c>
    </row>
    <row r="5" spans="1:6" ht="15" customHeight="1" x14ac:dyDescent="0.3">
      <c r="A5" s="737" t="s">
        <v>399</v>
      </c>
      <c r="B5" s="510" t="s">
        <v>585</v>
      </c>
      <c r="C5" s="588">
        <v>-0.1</v>
      </c>
      <c r="D5" s="589">
        <v>3.1</v>
      </c>
      <c r="E5" s="588">
        <v>3</v>
      </c>
      <c r="F5" s="590">
        <v>3</v>
      </c>
    </row>
    <row r="6" spans="1:6" x14ac:dyDescent="0.3">
      <c r="A6" s="737"/>
      <c r="B6" s="509" t="s">
        <v>586</v>
      </c>
      <c r="C6" s="512">
        <v>-1.4</v>
      </c>
      <c r="D6" s="513">
        <v>3</v>
      </c>
      <c r="E6" s="512">
        <v>2.9</v>
      </c>
      <c r="F6" s="514">
        <v>2.9</v>
      </c>
    </row>
    <row r="7" spans="1:6" x14ac:dyDescent="0.3">
      <c r="A7" s="737"/>
      <c r="B7" s="509" t="s">
        <v>587</v>
      </c>
      <c r="C7" s="512">
        <v>-4</v>
      </c>
      <c r="D7" s="513">
        <v>3.2</v>
      </c>
      <c r="E7" s="512">
        <v>3</v>
      </c>
      <c r="F7" s="514">
        <v>3</v>
      </c>
    </row>
    <row r="8" spans="1:6" ht="15" customHeight="1" x14ac:dyDescent="0.3">
      <c r="A8" s="737"/>
      <c r="B8" s="509" t="s">
        <v>396</v>
      </c>
      <c r="C8" s="512">
        <v>5.4</v>
      </c>
      <c r="D8" s="513">
        <v>3</v>
      </c>
      <c r="E8" s="512">
        <v>3</v>
      </c>
      <c r="F8" s="514">
        <v>3</v>
      </c>
    </row>
    <row r="9" spans="1:6" x14ac:dyDescent="0.3">
      <c r="A9" s="737"/>
      <c r="B9" s="511" t="s">
        <v>397</v>
      </c>
      <c r="C9" s="508">
        <v>836</v>
      </c>
      <c r="D9" s="505">
        <v>810</v>
      </c>
      <c r="E9" s="508">
        <v>794</v>
      </c>
      <c r="F9" s="506">
        <v>783</v>
      </c>
    </row>
    <row r="10" spans="1:6" x14ac:dyDescent="0.3">
      <c r="A10" s="739" t="s">
        <v>400</v>
      </c>
      <c r="B10" s="509" t="s">
        <v>585</v>
      </c>
      <c r="C10" s="512">
        <v>-1.2</v>
      </c>
      <c r="D10" s="513">
        <v>2.6</v>
      </c>
      <c r="E10" s="512">
        <v>3.7</v>
      </c>
      <c r="F10" s="514">
        <v>3.7</v>
      </c>
    </row>
    <row r="11" spans="1:6" ht="15" customHeight="1" x14ac:dyDescent="0.3">
      <c r="A11" s="737"/>
      <c r="B11" s="509" t="s">
        <v>586</v>
      </c>
      <c r="C11" s="512">
        <v>-2.6</v>
      </c>
      <c r="D11" s="513">
        <v>2.4</v>
      </c>
      <c r="E11" s="512">
        <v>3.6</v>
      </c>
      <c r="F11" s="514">
        <v>3.8</v>
      </c>
    </row>
    <row r="12" spans="1:6" x14ac:dyDescent="0.3">
      <c r="A12" s="737"/>
      <c r="B12" s="509" t="s">
        <v>587</v>
      </c>
      <c r="C12" s="512">
        <v>-5</v>
      </c>
      <c r="D12" s="513">
        <v>2.8</v>
      </c>
      <c r="E12" s="512">
        <v>3.6</v>
      </c>
      <c r="F12" s="514">
        <v>3.7</v>
      </c>
    </row>
    <row r="13" spans="1:6" x14ac:dyDescent="0.3">
      <c r="A13" s="737"/>
      <c r="B13" s="509" t="s">
        <v>396</v>
      </c>
      <c r="C13" s="512">
        <v>4.0999999999999996</v>
      </c>
      <c r="D13" s="513">
        <v>2.7</v>
      </c>
      <c r="E13" s="512">
        <v>3</v>
      </c>
      <c r="F13" s="514">
        <v>3</v>
      </c>
    </row>
    <row r="14" spans="1:6" x14ac:dyDescent="0.3">
      <c r="A14" s="738"/>
      <c r="B14" s="511" t="s">
        <v>397</v>
      </c>
      <c r="C14" s="508">
        <v>844</v>
      </c>
      <c r="D14" s="505">
        <v>824</v>
      </c>
      <c r="E14" s="508">
        <v>805</v>
      </c>
      <c r="F14" s="506">
        <v>786</v>
      </c>
    </row>
    <row r="15" spans="1:6" x14ac:dyDescent="0.3">
      <c r="A15" s="737" t="s">
        <v>401</v>
      </c>
      <c r="B15" s="509" t="s">
        <v>585</v>
      </c>
      <c r="C15" s="512">
        <v>0.9</v>
      </c>
      <c r="D15" s="513">
        <v>3.6</v>
      </c>
      <c r="E15" s="512">
        <v>2.6</v>
      </c>
      <c r="F15" s="514">
        <v>2</v>
      </c>
    </row>
    <row r="16" spans="1:6" x14ac:dyDescent="0.3">
      <c r="A16" s="737"/>
      <c r="B16" s="509" t="s">
        <v>586</v>
      </c>
      <c r="C16" s="512">
        <v>-0.3</v>
      </c>
      <c r="D16" s="513">
        <v>3.6</v>
      </c>
      <c r="E16" s="512">
        <v>2.4</v>
      </c>
      <c r="F16" s="514">
        <v>1.9</v>
      </c>
    </row>
    <row r="17" spans="1:6" x14ac:dyDescent="0.3">
      <c r="A17" s="737"/>
      <c r="B17" s="509" t="s">
        <v>587</v>
      </c>
      <c r="C17" s="512">
        <v>-2.9</v>
      </c>
      <c r="D17" s="513">
        <v>3.3</v>
      </c>
      <c r="E17" s="512">
        <v>2.7</v>
      </c>
      <c r="F17" s="514">
        <v>2.2999999999999998</v>
      </c>
    </row>
    <row r="18" spans="1:6" x14ac:dyDescent="0.3">
      <c r="A18" s="737"/>
      <c r="B18" s="509" t="s">
        <v>396</v>
      </c>
      <c r="C18" s="512">
        <v>6.8</v>
      </c>
      <c r="D18" s="513">
        <v>3.2</v>
      </c>
      <c r="E18" s="512">
        <v>3</v>
      </c>
      <c r="F18" s="514">
        <v>3</v>
      </c>
    </row>
    <row r="19" spans="1:6" x14ac:dyDescent="0.3">
      <c r="A19" s="738"/>
      <c r="B19" s="511" t="s">
        <v>397</v>
      </c>
      <c r="C19" s="508">
        <v>832</v>
      </c>
      <c r="D19" s="505">
        <v>802</v>
      </c>
      <c r="E19" s="508">
        <v>789</v>
      </c>
      <c r="F19" s="506">
        <v>784</v>
      </c>
    </row>
    <row r="20" spans="1:6" x14ac:dyDescent="0.3">
      <c r="A20" s="2" t="s">
        <v>8</v>
      </c>
    </row>
  </sheetData>
  <mergeCells count="3">
    <mergeCell ref="A15:A19"/>
    <mergeCell ref="A5:A9"/>
    <mergeCell ref="A10:A1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29FF2-507D-4B4C-8095-D3DBE1738B61}">
  <dimension ref="A1:F16"/>
  <sheetViews>
    <sheetView showGridLines="0" workbookViewId="0">
      <selection activeCell="D27" sqref="D27"/>
    </sheetView>
  </sheetViews>
  <sheetFormatPr baseColWidth="10" defaultRowHeight="14.5" x14ac:dyDescent="0.35"/>
  <cols>
    <col min="1" max="1" width="3.453125" customWidth="1"/>
    <col min="2" max="2" width="44.7265625" customWidth="1"/>
  </cols>
  <sheetData>
    <row r="1" spans="1:6" x14ac:dyDescent="0.35">
      <c r="A1" s="1" t="s">
        <v>614</v>
      </c>
      <c r="B1" s="2"/>
      <c r="C1" s="2"/>
      <c r="D1" s="2"/>
      <c r="E1" s="2"/>
      <c r="F1" s="2"/>
    </row>
    <row r="2" spans="1:6" x14ac:dyDescent="0.35">
      <c r="A2" s="1" t="s">
        <v>613</v>
      </c>
      <c r="B2" s="2"/>
      <c r="C2" s="2"/>
      <c r="D2" s="2"/>
      <c r="E2" s="2"/>
      <c r="F2" s="2"/>
    </row>
    <row r="3" spans="1:6" x14ac:dyDescent="0.35">
      <c r="A3" s="2" t="s">
        <v>359</v>
      </c>
      <c r="B3" s="2"/>
      <c r="C3" s="2"/>
      <c r="D3" s="2"/>
      <c r="E3" s="2"/>
      <c r="F3" s="2"/>
    </row>
    <row r="4" spans="1:6" x14ac:dyDescent="0.35">
      <c r="A4" s="2"/>
      <c r="B4" s="2"/>
      <c r="C4" s="2"/>
      <c r="D4" s="2"/>
      <c r="E4" s="2"/>
      <c r="F4" s="2"/>
    </row>
    <row r="5" spans="1:6" x14ac:dyDescent="0.35">
      <c r="A5" s="149"/>
      <c r="B5" s="215"/>
      <c r="C5" s="69">
        <v>2023</v>
      </c>
      <c r="D5" s="69">
        <v>2024</v>
      </c>
      <c r="E5" s="69">
        <v>2025</v>
      </c>
      <c r="F5" s="69">
        <v>2026</v>
      </c>
    </row>
    <row r="6" spans="1:6" x14ac:dyDescent="0.35">
      <c r="A6" s="54" t="s">
        <v>51</v>
      </c>
      <c r="B6" s="369" t="s">
        <v>210</v>
      </c>
      <c r="C6" s="300">
        <v>59405449.06622</v>
      </c>
      <c r="D6" s="300">
        <v>62457075.71063</v>
      </c>
      <c r="E6" s="300">
        <v>65004549.432750002</v>
      </c>
      <c r="F6" s="300">
        <v>66309816.368540011</v>
      </c>
    </row>
    <row r="7" spans="1:6" x14ac:dyDescent="0.35">
      <c r="A7" s="54" t="s">
        <v>52</v>
      </c>
      <c r="B7" s="369" t="s">
        <v>211</v>
      </c>
      <c r="C7" s="301">
        <v>61610511.767619997</v>
      </c>
      <c r="D7" s="301">
        <v>62226982.385190003</v>
      </c>
      <c r="E7" s="301">
        <v>63334512.524619997</v>
      </c>
      <c r="F7" s="301">
        <v>63866491.973679997</v>
      </c>
    </row>
    <row r="8" spans="1:6" x14ac:dyDescent="0.35">
      <c r="A8" s="54" t="s">
        <v>75</v>
      </c>
      <c r="B8" s="369" t="s">
        <v>212</v>
      </c>
      <c r="C8" s="301">
        <v>60461187.536216848</v>
      </c>
      <c r="D8" s="301">
        <v>64516690.369255126</v>
      </c>
      <c r="E8" s="301">
        <v>66619296.372652888</v>
      </c>
      <c r="F8" s="301">
        <v>67393175.077625692</v>
      </c>
    </row>
    <row r="9" spans="1:6" x14ac:dyDescent="0.35">
      <c r="A9" s="53" t="s">
        <v>132</v>
      </c>
      <c r="B9" s="368" t="s">
        <v>213</v>
      </c>
      <c r="C9" s="302">
        <v>-2.5601088914732824</v>
      </c>
      <c r="D9" s="302">
        <v>-1.8101088914732824</v>
      </c>
      <c r="E9" s="303">
        <v>-1.0601088914732824</v>
      </c>
      <c r="F9" s="303">
        <v>-0.31010889147328236</v>
      </c>
    </row>
    <row r="10" spans="1:6" x14ac:dyDescent="0.35">
      <c r="A10" s="54" t="s">
        <v>214</v>
      </c>
      <c r="B10" s="369" t="s">
        <v>215</v>
      </c>
      <c r="C10" s="103">
        <v>67098110.668391824</v>
      </c>
      <c r="D10" s="103">
        <v>69308712.268950641</v>
      </c>
      <c r="E10" s="103">
        <v>69518427.869492993</v>
      </c>
      <c r="F10" s="301">
        <v>68269522.629135087</v>
      </c>
    </row>
    <row r="11" spans="1:6" x14ac:dyDescent="0.35">
      <c r="A11" s="54" t="s">
        <v>216</v>
      </c>
      <c r="B11" s="369" t="s">
        <v>217</v>
      </c>
      <c r="C11" s="103">
        <v>5487598.9007718265</v>
      </c>
      <c r="D11" s="103">
        <v>7081729.8837606385</v>
      </c>
      <c r="E11" s="103">
        <v>6183915.3448729962</v>
      </c>
      <c r="F11" s="103">
        <v>4403030.6554550901</v>
      </c>
    </row>
    <row r="12" spans="1:6" x14ac:dyDescent="0.35">
      <c r="A12" s="54" t="s">
        <v>218</v>
      </c>
      <c r="B12" s="369" t="s">
        <v>222</v>
      </c>
      <c r="C12" s="103">
        <v>6770.5796397277545</v>
      </c>
      <c r="D12" s="103">
        <v>9187.9524891285437</v>
      </c>
      <c r="E12" s="103">
        <v>8457.1611225954421</v>
      </c>
      <c r="F12" s="103">
        <v>6350.867973616032</v>
      </c>
    </row>
    <row r="13" spans="1:6" x14ac:dyDescent="0.35">
      <c r="A13" s="54" t="s">
        <v>219</v>
      </c>
      <c r="B13" s="369" t="s">
        <v>223</v>
      </c>
      <c r="C13" s="104">
        <v>2.1167716513994086</v>
      </c>
      <c r="D13" s="104">
        <v>2.675009108456218</v>
      </c>
      <c r="E13" s="104">
        <v>2.2612370802646291</v>
      </c>
      <c r="F13" s="104">
        <v>1.5580792726975827</v>
      </c>
    </row>
    <row r="14" spans="1:6" x14ac:dyDescent="0.35">
      <c r="A14" s="55" t="s">
        <v>220</v>
      </c>
      <c r="B14" s="216" t="s">
        <v>221</v>
      </c>
      <c r="C14" s="304">
        <v>-2.9673466114653166</v>
      </c>
      <c r="D14" s="304">
        <v>-2.5880950702974879</v>
      </c>
      <c r="E14" s="305">
        <v>-1.6505642020847908</v>
      </c>
      <c r="F14" s="305">
        <v>-0.69347182523608453</v>
      </c>
    </row>
    <row r="15" spans="1:6" x14ac:dyDescent="0.35">
      <c r="A15" s="669" t="s">
        <v>23</v>
      </c>
      <c r="B15" s="669"/>
      <c r="C15" s="60"/>
      <c r="D15" s="60"/>
      <c r="E15" s="60"/>
      <c r="F15" s="60"/>
    </row>
    <row r="16" spans="1:6" x14ac:dyDescent="0.35">
      <c r="A16" s="2"/>
      <c r="B16" s="2"/>
      <c r="C16" s="2"/>
      <c r="D16" s="2"/>
      <c r="E16" s="2"/>
      <c r="F16" s="2"/>
    </row>
  </sheetData>
  <mergeCells count="1">
    <mergeCell ref="A15:B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2B1A3-AF6B-4C5E-B4D2-384ABBD96B5A}">
  <dimension ref="A1:F17"/>
  <sheetViews>
    <sheetView showGridLines="0" topLeftCell="A2" workbookViewId="0">
      <selection activeCell="B20" sqref="B20"/>
    </sheetView>
  </sheetViews>
  <sheetFormatPr baseColWidth="10" defaultRowHeight="14.5" x14ac:dyDescent="0.35"/>
  <cols>
    <col min="1" max="1" width="3.453125" customWidth="1"/>
    <col min="2" max="2" width="44.7265625" customWidth="1"/>
  </cols>
  <sheetData>
    <row r="1" spans="1:6" x14ac:dyDescent="0.35">
      <c r="A1" s="1" t="s">
        <v>612</v>
      </c>
      <c r="B1" s="2"/>
      <c r="C1" s="2"/>
      <c r="D1" s="2"/>
      <c r="E1" s="2"/>
      <c r="F1" s="2"/>
    </row>
    <row r="2" spans="1:6" x14ac:dyDescent="0.35">
      <c r="A2" s="1" t="s">
        <v>611</v>
      </c>
      <c r="B2" s="2"/>
      <c r="C2" s="2"/>
      <c r="D2" s="2"/>
      <c r="E2" s="2"/>
      <c r="F2" s="2"/>
    </row>
    <row r="3" spans="1:6" x14ac:dyDescent="0.35">
      <c r="A3" s="2" t="s">
        <v>359</v>
      </c>
      <c r="B3" s="2"/>
      <c r="C3" s="2"/>
      <c r="D3" s="2"/>
      <c r="E3" s="2"/>
      <c r="F3" s="2"/>
    </row>
    <row r="4" spans="1:6" x14ac:dyDescent="0.35">
      <c r="A4" s="2"/>
      <c r="B4" s="2"/>
      <c r="C4" s="2"/>
      <c r="D4" s="2"/>
      <c r="E4" s="2"/>
      <c r="F4" s="2"/>
    </row>
    <row r="5" spans="1:6" x14ac:dyDescent="0.35">
      <c r="A5" s="149"/>
      <c r="B5" s="215"/>
      <c r="C5" s="69">
        <v>2023</v>
      </c>
      <c r="D5" s="69">
        <v>2024</v>
      </c>
      <c r="E5" s="69">
        <v>2025</v>
      </c>
      <c r="F5" s="69">
        <v>2026</v>
      </c>
    </row>
    <row r="6" spans="1:6" x14ac:dyDescent="0.35">
      <c r="A6" s="54" t="s">
        <v>51</v>
      </c>
      <c r="B6" s="369" t="s">
        <v>210</v>
      </c>
      <c r="C6" s="300">
        <v>60670750.155500002</v>
      </c>
      <c r="D6" s="300">
        <v>63847106.450889997</v>
      </c>
      <c r="E6" s="300">
        <v>66060730.394079998</v>
      </c>
      <c r="F6" s="300">
        <v>66682880.843159996</v>
      </c>
    </row>
    <row r="7" spans="1:6" x14ac:dyDescent="0.35">
      <c r="A7" s="54" t="s">
        <v>52</v>
      </c>
      <c r="B7" s="369" t="s">
        <v>211</v>
      </c>
      <c r="C7" s="301">
        <v>61550301.242650002</v>
      </c>
      <c r="D7" s="301">
        <v>62114480.042989999</v>
      </c>
      <c r="E7" s="301">
        <v>63156246.08664</v>
      </c>
      <c r="F7" s="301">
        <v>63672861.165459998</v>
      </c>
    </row>
    <row r="8" spans="1:6" x14ac:dyDescent="0.35">
      <c r="A8" s="54" t="s">
        <v>75</v>
      </c>
      <c r="B8" s="369" t="s">
        <v>212</v>
      </c>
      <c r="C8" s="301">
        <v>59530970.848763749</v>
      </c>
      <c r="D8" s="301">
        <v>63063538.721167885</v>
      </c>
      <c r="E8" s="301">
        <v>66013776.213857345</v>
      </c>
      <c r="F8" s="301">
        <v>67669675.356531784</v>
      </c>
    </row>
    <row r="9" spans="1:6" x14ac:dyDescent="0.35">
      <c r="A9" s="53" t="s">
        <v>132</v>
      </c>
      <c r="B9" s="368" t="s">
        <v>213</v>
      </c>
      <c r="C9" s="302">
        <v>-2.5601088914732824</v>
      </c>
      <c r="D9" s="302">
        <v>-1.8101088914732824</v>
      </c>
      <c r="E9" s="303">
        <v>-1.0601088914732824</v>
      </c>
      <c r="F9" s="303">
        <v>-0.31010889147328236</v>
      </c>
    </row>
    <row r="10" spans="1:6" x14ac:dyDescent="0.35">
      <c r="A10" s="54" t="s">
        <v>214</v>
      </c>
      <c r="B10" s="369" t="s">
        <v>215</v>
      </c>
      <c r="C10" s="103">
        <v>66305692.727075517</v>
      </c>
      <c r="D10" s="103">
        <v>67991251.743254483</v>
      </c>
      <c r="E10" s="103">
        <v>68961182.087060302</v>
      </c>
      <c r="F10" s="301">
        <v>68546268.150402814</v>
      </c>
    </row>
    <row r="11" spans="1:6" x14ac:dyDescent="0.35">
      <c r="A11" s="54" t="s">
        <v>216</v>
      </c>
      <c r="B11" s="369" t="s">
        <v>217</v>
      </c>
      <c r="C11" s="103">
        <v>4755391.4844255149</v>
      </c>
      <c r="D11" s="103">
        <v>5876771.7002644837</v>
      </c>
      <c r="E11" s="103">
        <v>5804936.0004203022</v>
      </c>
      <c r="F11" s="103">
        <v>4873406.9849428162</v>
      </c>
    </row>
    <row r="12" spans="1:6" x14ac:dyDescent="0.35">
      <c r="A12" s="54" t="s">
        <v>218</v>
      </c>
      <c r="B12" s="369" t="s">
        <v>222</v>
      </c>
      <c r="C12" s="103">
        <v>6099.5808260503654</v>
      </c>
      <c r="D12" s="103">
        <v>8076.2763432236534</v>
      </c>
      <c r="E12" s="103">
        <v>8354.3114512897428</v>
      </c>
      <c r="F12" s="103">
        <v>7268.1897917527695</v>
      </c>
    </row>
    <row r="13" spans="1:6" x14ac:dyDescent="0.35">
      <c r="A13" s="54" t="s">
        <v>219</v>
      </c>
      <c r="B13" s="369" t="s">
        <v>223</v>
      </c>
      <c r="C13" s="104">
        <v>1.7970213745140309</v>
      </c>
      <c r="D13" s="104">
        <v>2.1587289397999267</v>
      </c>
      <c r="E13" s="104">
        <v>2.0878917031509752</v>
      </c>
      <c r="F13" s="104">
        <v>1.7240466136219608</v>
      </c>
    </row>
    <row r="14" spans="1:6" x14ac:dyDescent="0.35">
      <c r="A14" s="55" t="s">
        <v>220</v>
      </c>
      <c r="B14" s="216" t="s">
        <v>221</v>
      </c>
      <c r="C14" s="304">
        <v>-2.1293961345652619</v>
      </c>
      <c r="D14" s="304">
        <v>-1.522279038500038</v>
      </c>
      <c r="E14" s="305">
        <v>-1.0432206358046514</v>
      </c>
      <c r="F14" s="305">
        <v>-0.65920342521030406</v>
      </c>
    </row>
    <row r="15" spans="1:6" x14ac:dyDescent="0.35">
      <c r="A15" s="669" t="s">
        <v>23</v>
      </c>
      <c r="B15" s="669"/>
      <c r="C15" s="60"/>
      <c r="D15" s="60"/>
      <c r="E15" s="60"/>
      <c r="F15" s="60"/>
    </row>
    <row r="16" spans="1:6" x14ac:dyDescent="0.35">
      <c r="A16" s="2"/>
      <c r="B16" s="2"/>
      <c r="C16" s="2"/>
      <c r="D16" s="2"/>
      <c r="E16" s="2"/>
      <c r="F16" s="2"/>
    </row>
    <row r="17" spans="3:6" x14ac:dyDescent="0.35">
      <c r="C17" s="642"/>
      <c r="D17" s="642"/>
      <c r="E17" s="642"/>
      <c r="F17" s="642"/>
    </row>
  </sheetData>
  <mergeCells count="1">
    <mergeCell ref="A15:B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7DCB-E18A-4DF7-884F-38474E273DD8}">
  <dimension ref="A1:J26"/>
  <sheetViews>
    <sheetView workbookViewId="0">
      <selection activeCell="B26" sqref="B26"/>
    </sheetView>
  </sheetViews>
  <sheetFormatPr baseColWidth="10" defaultColWidth="11.453125" defaultRowHeight="14.5" x14ac:dyDescent="0.35"/>
  <cols>
    <col min="1" max="1" width="28" style="159" customWidth="1"/>
    <col min="2" max="16384" width="11.453125" style="159"/>
  </cols>
  <sheetData>
    <row r="1" spans="1:10" x14ac:dyDescent="0.35">
      <c r="A1" s="275" t="s">
        <v>593</v>
      </c>
      <c r="B1" s="60"/>
      <c r="C1" s="60"/>
      <c r="D1" s="60"/>
      <c r="E1" s="60"/>
      <c r="F1" s="60"/>
      <c r="G1" s="60"/>
      <c r="H1" s="60"/>
      <c r="I1" s="60"/>
      <c r="J1" s="60"/>
    </row>
    <row r="2" spans="1:10" x14ac:dyDescent="0.35">
      <c r="A2" s="275" t="s">
        <v>376</v>
      </c>
      <c r="B2" s="60"/>
      <c r="C2" s="60"/>
      <c r="D2" s="60"/>
      <c r="E2" s="60"/>
      <c r="F2" s="60"/>
      <c r="G2" s="60"/>
      <c r="H2" s="60"/>
      <c r="I2" s="60"/>
      <c r="J2" s="60"/>
    </row>
    <row r="3" spans="1:10" x14ac:dyDescent="0.35">
      <c r="A3" s="60" t="s">
        <v>183</v>
      </c>
      <c r="B3" s="60"/>
      <c r="C3" s="60"/>
      <c r="D3" s="60"/>
      <c r="E3" s="60"/>
      <c r="F3" s="60"/>
      <c r="G3" s="60"/>
      <c r="H3" s="60"/>
      <c r="I3" s="60"/>
      <c r="J3" s="60"/>
    </row>
    <row r="4" spans="1:10" x14ac:dyDescent="0.35">
      <c r="A4" s="60"/>
      <c r="B4" s="60"/>
      <c r="C4" s="60"/>
      <c r="D4" s="60"/>
      <c r="E4" s="60"/>
      <c r="F4" s="60"/>
      <c r="G4" s="60"/>
      <c r="H4" s="60"/>
      <c r="I4" s="60"/>
      <c r="J4" s="60"/>
    </row>
    <row r="5" spans="1:10" x14ac:dyDescent="0.35">
      <c r="A5" s="332"/>
      <c r="B5" s="674">
        <v>2023</v>
      </c>
      <c r="C5" s="741"/>
      <c r="D5" s="742">
        <v>2024</v>
      </c>
      <c r="E5" s="742"/>
      <c r="F5" s="674">
        <v>2025</v>
      </c>
      <c r="G5" s="741"/>
      <c r="H5" s="742">
        <v>2026</v>
      </c>
      <c r="I5" s="741"/>
      <c r="J5" s="60"/>
    </row>
    <row r="6" spans="1:10" x14ac:dyDescent="0.35">
      <c r="A6" s="333"/>
      <c r="B6" s="134" t="s">
        <v>41</v>
      </c>
      <c r="C6" s="70" t="s">
        <v>109</v>
      </c>
      <c r="D6" s="276" t="s">
        <v>41</v>
      </c>
      <c r="E6" s="276" t="s">
        <v>109</v>
      </c>
      <c r="F6" s="134" t="s">
        <v>41</v>
      </c>
      <c r="G6" s="70" t="s">
        <v>109</v>
      </c>
      <c r="H6" s="276" t="s">
        <v>41</v>
      </c>
      <c r="I6" s="70" t="s">
        <v>109</v>
      </c>
      <c r="J6" s="60"/>
    </row>
    <row r="7" spans="1:10" x14ac:dyDescent="0.35">
      <c r="A7" s="57" t="s">
        <v>399</v>
      </c>
      <c r="B7" s="277"/>
      <c r="C7" s="277"/>
      <c r="D7" s="277"/>
      <c r="E7" s="277"/>
      <c r="F7" s="277"/>
      <c r="G7" s="277"/>
      <c r="H7" s="277"/>
      <c r="I7" s="278"/>
      <c r="J7" s="60"/>
    </row>
    <row r="8" spans="1:10" x14ac:dyDescent="0.35">
      <c r="A8" s="54" t="s">
        <v>42</v>
      </c>
      <c r="B8" s="515">
        <v>18561.642127032501</v>
      </c>
      <c r="C8" s="516">
        <v>5.6197951537682549</v>
      </c>
      <c r="D8" s="517">
        <v>17964.117536371752</v>
      </c>
      <c r="E8" s="516">
        <v>4.9849536668082424</v>
      </c>
      <c r="F8" s="515">
        <v>17816.64961570864</v>
      </c>
      <c r="G8" s="516">
        <v>4.59143737176906</v>
      </c>
      <c r="H8" s="517">
        <v>17703.067849434825</v>
      </c>
      <c r="I8" s="516">
        <v>4.2619731259033404</v>
      </c>
      <c r="J8" s="60"/>
    </row>
    <row r="9" spans="1:10" x14ac:dyDescent="0.35">
      <c r="A9" s="54" t="s">
        <v>43</v>
      </c>
      <c r="B9" s="518">
        <v>133504.61652316403</v>
      </c>
      <c r="C9" s="519">
        <v>40.420378316092098</v>
      </c>
      <c r="D9" s="517">
        <v>150240.677939285</v>
      </c>
      <c r="E9" s="519">
        <v>41.691044209704103</v>
      </c>
      <c r="F9" s="518">
        <v>165587.57777861058</v>
      </c>
      <c r="G9" s="519">
        <v>42.672725193130503</v>
      </c>
      <c r="H9" s="517">
        <v>179035.50910172742</v>
      </c>
      <c r="I9" s="519">
        <v>43.102389645891002</v>
      </c>
      <c r="J9" s="60"/>
    </row>
    <row r="10" spans="1:10" x14ac:dyDescent="0.35">
      <c r="A10" s="53" t="s">
        <v>44</v>
      </c>
      <c r="B10" s="520">
        <v>-114942.97439613153</v>
      </c>
      <c r="C10" s="521">
        <v>-34.800583162323846</v>
      </c>
      <c r="D10" s="522">
        <v>-132276.56040291325</v>
      </c>
      <c r="E10" s="521">
        <v>-36.706090542895858</v>
      </c>
      <c r="F10" s="520">
        <v>-147770.92816290192</v>
      </c>
      <c r="G10" s="521">
        <v>-38.081287821361443</v>
      </c>
      <c r="H10" s="522">
        <v>-161332.4412522926</v>
      </c>
      <c r="I10" s="521">
        <v>-38.840416519987663</v>
      </c>
      <c r="J10" s="60"/>
    </row>
    <row r="11" spans="1:10" x14ac:dyDescent="0.35">
      <c r="A11" s="57" t="s">
        <v>400</v>
      </c>
      <c r="B11" s="277"/>
      <c r="C11" s="277"/>
      <c r="D11" s="277"/>
      <c r="E11" s="277"/>
      <c r="F11" s="277"/>
      <c r="G11" s="277"/>
      <c r="H11" s="277"/>
      <c r="I11" s="278"/>
      <c r="J11" s="60"/>
    </row>
    <row r="12" spans="1:10" x14ac:dyDescent="0.35">
      <c r="A12" s="54" t="s">
        <v>42</v>
      </c>
      <c r="B12" s="515">
        <v>18553.915176309012</v>
      </c>
      <c r="C12" s="516">
        <v>5.800744388226402</v>
      </c>
      <c r="D12" s="517">
        <v>17978.998358485274</v>
      </c>
      <c r="E12" s="516">
        <v>5.2344615636878293</v>
      </c>
      <c r="F12" s="515">
        <v>17849.050131907312</v>
      </c>
      <c r="G12" s="516">
        <v>4.7723974239550415</v>
      </c>
      <c r="H12" s="517">
        <v>17748.49104362807</v>
      </c>
      <c r="I12" s="516">
        <v>4.3542955548625528</v>
      </c>
      <c r="J12" s="60"/>
    </row>
    <row r="13" spans="1:10" x14ac:dyDescent="0.35">
      <c r="A13" s="54" t="s">
        <v>43</v>
      </c>
      <c r="B13" s="518">
        <v>133986.24422135256</v>
      </c>
      <c r="C13" s="519">
        <v>40.566197796161603</v>
      </c>
      <c r="D13" s="517">
        <v>151567.15805618913</v>
      </c>
      <c r="E13" s="519">
        <v>42.059135874063401</v>
      </c>
      <c r="F13" s="518">
        <v>167316.15255777314</v>
      </c>
      <c r="G13" s="519">
        <v>43.118187331755401</v>
      </c>
      <c r="H13" s="517">
        <v>180477.84237667057</v>
      </c>
      <c r="I13" s="519">
        <v>43.449628085504102</v>
      </c>
      <c r="J13" s="60"/>
    </row>
    <row r="14" spans="1:10" x14ac:dyDescent="0.35">
      <c r="A14" s="53" t="s">
        <v>44</v>
      </c>
      <c r="B14" s="520">
        <v>-115432.32904504356</v>
      </c>
      <c r="C14" s="521">
        <v>-34.765453407935198</v>
      </c>
      <c r="D14" s="522">
        <v>-133588.15969770384</v>
      </c>
      <c r="E14" s="521">
        <v>-36.82467431037557</v>
      </c>
      <c r="F14" s="520">
        <v>-149467.10242586583</v>
      </c>
      <c r="G14" s="521">
        <v>-38.345789907800359</v>
      </c>
      <c r="H14" s="522">
        <v>-162729.35133304249</v>
      </c>
      <c r="I14" s="521">
        <v>-39.095332530641549</v>
      </c>
      <c r="J14" s="60"/>
    </row>
    <row r="15" spans="1:10" x14ac:dyDescent="0.35">
      <c r="A15" s="57" t="s">
        <v>401</v>
      </c>
      <c r="B15" s="277"/>
      <c r="C15" s="277"/>
      <c r="D15" s="277"/>
      <c r="E15" s="277"/>
      <c r="F15" s="277"/>
      <c r="G15" s="277"/>
      <c r="H15" s="277"/>
      <c r="I15" s="278"/>
      <c r="J15" s="60"/>
    </row>
    <row r="16" spans="1:10" x14ac:dyDescent="0.35">
      <c r="A16" s="54" t="s">
        <v>42</v>
      </c>
      <c r="B16" s="515">
        <v>18568.24551387945</v>
      </c>
      <c r="C16" s="516">
        <v>5.4704634547859499</v>
      </c>
      <c r="D16" s="517">
        <v>17951.235800988004</v>
      </c>
      <c r="E16" s="516">
        <v>4.7982326016230301</v>
      </c>
      <c r="F16" s="515">
        <v>17789.713192291365</v>
      </c>
      <c r="G16" s="516">
        <v>4.44596720907131</v>
      </c>
      <c r="H16" s="517">
        <v>17664.942617674424</v>
      </c>
      <c r="I16" s="516">
        <v>4.1902021516091299</v>
      </c>
      <c r="J16" s="60"/>
    </row>
    <row r="17" spans="1:10" x14ac:dyDescent="0.35">
      <c r="A17" s="54" t="s">
        <v>43</v>
      </c>
      <c r="B17" s="518">
        <v>133042.71080194908</v>
      </c>
      <c r="C17" s="519">
        <v>40.2805299386794</v>
      </c>
      <c r="D17" s="517">
        <v>148887.31904142525</v>
      </c>
      <c r="E17" s="519">
        <v>41.315493816720199</v>
      </c>
      <c r="F17" s="518">
        <v>163896.0508666758</v>
      </c>
      <c r="G17" s="519">
        <v>42.236810470310601</v>
      </c>
      <c r="H17" s="517">
        <v>177539.92034493576</v>
      </c>
      <c r="I17" s="519">
        <v>42.742330070733601</v>
      </c>
      <c r="J17" s="60"/>
    </row>
    <row r="18" spans="1:10" x14ac:dyDescent="0.35">
      <c r="A18" s="55" t="s">
        <v>44</v>
      </c>
      <c r="B18" s="520">
        <v>-114474.46528806964</v>
      </c>
      <c r="C18" s="521">
        <v>-34.810066483893451</v>
      </c>
      <c r="D18" s="523">
        <v>-130936.08324043723</v>
      </c>
      <c r="E18" s="521">
        <v>-36.517261215097172</v>
      </c>
      <c r="F18" s="520">
        <v>-146106.33767438444</v>
      </c>
      <c r="G18" s="521">
        <v>-37.790843261239289</v>
      </c>
      <c r="H18" s="523">
        <v>-159874.97772726134</v>
      </c>
      <c r="I18" s="521">
        <v>-38.552127919124473</v>
      </c>
      <c r="J18" s="60"/>
    </row>
    <row r="19" spans="1:10" x14ac:dyDescent="0.35">
      <c r="A19" s="743" t="s">
        <v>402</v>
      </c>
      <c r="B19" s="743"/>
      <c r="C19" s="743"/>
      <c r="D19" s="743"/>
      <c r="E19" s="743"/>
      <c r="F19" s="743"/>
      <c r="G19" s="743"/>
      <c r="H19" s="743"/>
      <c r="I19" s="743"/>
      <c r="J19" s="60"/>
    </row>
    <row r="20" spans="1:10" x14ac:dyDescent="0.35">
      <c r="A20" s="699"/>
      <c r="B20" s="699"/>
      <c r="C20" s="699"/>
      <c r="D20" s="699"/>
      <c r="E20" s="699"/>
      <c r="F20" s="699"/>
      <c r="G20" s="699"/>
      <c r="H20" s="699"/>
      <c r="I20" s="699"/>
      <c r="J20" s="60"/>
    </row>
    <row r="21" spans="1:10" x14ac:dyDescent="0.35">
      <c r="A21" s="740" t="s">
        <v>23</v>
      </c>
      <c r="B21" s="740"/>
      <c r="C21" s="740"/>
      <c r="D21" s="740"/>
      <c r="E21" s="740"/>
      <c r="F21" s="740"/>
      <c r="G21" s="740"/>
      <c r="H21" s="740"/>
      <c r="I21" s="740"/>
      <c r="J21" s="60"/>
    </row>
    <row r="22" spans="1:10" x14ac:dyDescent="0.35">
      <c r="A22" s="60"/>
      <c r="B22" s="60"/>
      <c r="C22" s="60"/>
      <c r="D22" s="60"/>
      <c r="E22" s="60"/>
      <c r="F22" s="60"/>
      <c r="G22" s="60"/>
      <c r="H22" s="60"/>
      <c r="I22" s="60"/>
      <c r="J22" s="60"/>
    </row>
    <row r="23" spans="1:10" x14ac:dyDescent="0.35">
      <c r="A23" s="60"/>
      <c r="B23" s="60"/>
      <c r="C23" s="60"/>
      <c r="D23" s="60"/>
      <c r="E23" s="60"/>
      <c r="F23" s="60"/>
      <c r="G23" s="60"/>
      <c r="H23" s="60"/>
      <c r="I23" s="60"/>
      <c r="J23" s="60"/>
    </row>
    <row r="24" spans="1:10" x14ac:dyDescent="0.35">
      <c r="A24" s="60"/>
      <c r="B24" s="60"/>
      <c r="C24" s="60"/>
      <c r="D24" s="60"/>
      <c r="E24" s="60"/>
      <c r="F24" s="60"/>
      <c r="G24" s="60"/>
      <c r="H24" s="60"/>
      <c r="I24" s="60"/>
      <c r="J24" s="60"/>
    </row>
    <row r="25" spans="1:10" x14ac:dyDescent="0.35">
      <c r="A25" s="60"/>
      <c r="B25" s="60"/>
      <c r="C25" s="60"/>
      <c r="D25" s="60"/>
      <c r="E25" s="60"/>
      <c r="F25" s="60"/>
      <c r="G25" s="60"/>
      <c r="H25" s="60"/>
      <c r="I25" s="60"/>
      <c r="J25" s="60"/>
    </row>
    <row r="26" spans="1:10" x14ac:dyDescent="0.35">
      <c r="A26" s="60"/>
      <c r="B26" s="60"/>
      <c r="C26" s="60"/>
      <c r="D26" s="60"/>
      <c r="E26" s="60"/>
      <c r="F26" s="60"/>
      <c r="G26" s="60"/>
      <c r="H26" s="60"/>
      <c r="I26" s="60"/>
      <c r="J26" s="60"/>
    </row>
  </sheetData>
  <mergeCells count="6">
    <mergeCell ref="A21:I21"/>
    <mergeCell ref="B5:C5"/>
    <mergeCell ref="D5:E5"/>
    <mergeCell ref="F5:G5"/>
    <mergeCell ref="H5:I5"/>
    <mergeCell ref="A19:I2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E996-0E5E-4A26-AD76-C5F6B4C1F691}">
  <dimension ref="A1:D29"/>
  <sheetViews>
    <sheetView showGridLines="0" zoomScaleNormal="100" workbookViewId="0">
      <selection activeCell="B35" sqref="B35"/>
    </sheetView>
  </sheetViews>
  <sheetFormatPr baseColWidth="10" defaultColWidth="10.81640625" defaultRowHeight="13" x14ac:dyDescent="0.3"/>
  <cols>
    <col min="1" max="1" width="54.81640625" style="50" customWidth="1"/>
    <col min="2" max="16384" width="10.81640625" style="50"/>
  </cols>
  <sheetData>
    <row r="1" spans="1:4" x14ac:dyDescent="0.3">
      <c r="A1" s="232" t="s">
        <v>318</v>
      </c>
    </row>
    <row r="2" spans="1:4" x14ac:dyDescent="0.3">
      <c r="A2" s="232" t="s">
        <v>319</v>
      </c>
    </row>
    <row r="3" spans="1:4" x14ac:dyDescent="0.3">
      <c r="A3" s="232"/>
    </row>
    <row r="4" spans="1:4" x14ac:dyDescent="0.3">
      <c r="A4" s="383" t="s">
        <v>108</v>
      </c>
      <c r="B4" s="235" t="s">
        <v>258</v>
      </c>
      <c r="C4" s="235" t="s">
        <v>259</v>
      </c>
      <c r="D4" s="330" t="s">
        <v>257</v>
      </c>
    </row>
    <row r="5" spans="1:4" x14ac:dyDescent="0.3">
      <c r="A5" s="381" t="s">
        <v>256</v>
      </c>
      <c r="B5" s="394">
        <v>0</v>
      </c>
      <c r="C5" s="394">
        <v>25</v>
      </c>
      <c r="D5" s="395">
        <v>25</v>
      </c>
    </row>
    <row r="6" spans="1:4" x14ac:dyDescent="0.3">
      <c r="A6" s="381" t="s">
        <v>234</v>
      </c>
      <c r="B6" s="394">
        <v>47</v>
      </c>
      <c r="C6" s="394">
        <v>0</v>
      </c>
      <c r="D6" s="395">
        <v>47</v>
      </c>
    </row>
    <row r="7" spans="1:4" x14ac:dyDescent="0.3">
      <c r="A7" s="381" t="s">
        <v>235</v>
      </c>
      <c r="B7" s="394">
        <v>8</v>
      </c>
      <c r="C7" s="394">
        <v>0</v>
      </c>
      <c r="D7" s="395">
        <v>8</v>
      </c>
    </row>
    <row r="8" spans="1:4" x14ac:dyDescent="0.3">
      <c r="A8" s="381" t="s">
        <v>236</v>
      </c>
      <c r="B8" s="394">
        <v>28</v>
      </c>
      <c r="C8" s="394">
        <v>0</v>
      </c>
      <c r="D8" s="395">
        <v>28</v>
      </c>
    </row>
    <row r="9" spans="1:4" x14ac:dyDescent="0.3">
      <c r="A9" s="381" t="s">
        <v>237</v>
      </c>
      <c r="B9" s="394">
        <v>0</v>
      </c>
      <c r="C9" s="394">
        <v>126</v>
      </c>
      <c r="D9" s="395">
        <v>126</v>
      </c>
    </row>
    <row r="10" spans="1:4" x14ac:dyDescent="0.3">
      <c r="A10" s="381" t="s">
        <v>238</v>
      </c>
      <c r="B10" s="394">
        <v>72</v>
      </c>
      <c r="C10" s="394">
        <v>0</v>
      </c>
      <c r="D10" s="395">
        <v>72</v>
      </c>
    </row>
    <row r="11" spans="1:4" x14ac:dyDescent="0.3">
      <c r="A11" s="381" t="s">
        <v>239</v>
      </c>
      <c r="B11" s="394">
        <v>0</v>
      </c>
      <c r="C11" s="394">
        <v>100</v>
      </c>
      <c r="D11" s="395">
        <v>100</v>
      </c>
    </row>
    <row r="12" spans="1:4" x14ac:dyDescent="0.3">
      <c r="A12" s="381" t="s">
        <v>240</v>
      </c>
      <c r="B12" s="394">
        <v>11</v>
      </c>
      <c r="C12" s="394">
        <v>0</v>
      </c>
      <c r="D12" s="395">
        <v>11</v>
      </c>
    </row>
    <row r="13" spans="1:4" x14ac:dyDescent="0.3">
      <c r="A13" s="381" t="s">
        <v>241</v>
      </c>
      <c r="B13" s="394">
        <v>8</v>
      </c>
      <c r="C13" s="394">
        <v>0</v>
      </c>
      <c r="D13" s="395">
        <v>8</v>
      </c>
    </row>
    <row r="14" spans="1:4" x14ac:dyDescent="0.3">
      <c r="A14" s="381" t="s">
        <v>242</v>
      </c>
      <c r="B14" s="394">
        <v>0</v>
      </c>
      <c r="C14" s="394">
        <v>47</v>
      </c>
      <c r="D14" s="395">
        <v>47</v>
      </c>
    </row>
    <row r="15" spans="1:4" x14ac:dyDescent="0.3">
      <c r="A15" s="381" t="s">
        <v>243</v>
      </c>
      <c r="B15" s="394">
        <v>0</v>
      </c>
      <c r="C15" s="394">
        <v>31</v>
      </c>
      <c r="D15" s="395">
        <v>31</v>
      </c>
    </row>
    <row r="16" spans="1:4" x14ac:dyDescent="0.3">
      <c r="A16" s="381" t="s">
        <v>244</v>
      </c>
      <c r="B16" s="394">
        <v>0</v>
      </c>
      <c r="C16" s="394">
        <v>7</v>
      </c>
      <c r="D16" s="395">
        <v>7</v>
      </c>
    </row>
    <row r="17" spans="1:4" x14ac:dyDescent="0.3">
      <c r="A17" s="381" t="s">
        <v>245</v>
      </c>
      <c r="B17" s="394">
        <v>0</v>
      </c>
      <c r="C17" s="394">
        <v>52</v>
      </c>
      <c r="D17" s="395">
        <v>52</v>
      </c>
    </row>
    <row r="18" spans="1:4" x14ac:dyDescent="0.3">
      <c r="A18" s="381" t="s">
        <v>246</v>
      </c>
      <c r="B18" s="394">
        <v>6</v>
      </c>
      <c r="C18" s="394">
        <v>0</v>
      </c>
      <c r="D18" s="395">
        <v>6</v>
      </c>
    </row>
    <row r="19" spans="1:4" x14ac:dyDescent="0.3">
      <c r="A19" s="381" t="s">
        <v>247</v>
      </c>
      <c r="B19" s="394">
        <v>3</v>
      </c>
      <c r="C19" s="394">
        <v>0</v>
      </c>
      <c r="D19" s="395">
        <v>3</v>
      </c>
    </row>
    <row r="20" spans="1:4" x14ac:dyDescent="0.3">
      <c r="A20" s="381" t="s">
        <v>248</v>
      </c>
      <c r="B20" s="394">
        <v>1</v>
      </c>
      <c r="C20" s="394">
        <v>0</v>
      </c>
      <c r="D20" s="395">
        <v>1</v>
      </c>
    </row>
    <row r="21" spans="1:4" x14ac:dyDescent="0.3">
      <c r="A21" s="381" t="s">
        <v>249</v>
      </c>
      <c r="B21" s="394">
        <v>12</v>
      </c>
      <c r="C21" s="394">
        <v>0</v>
      </c>
      <c r="D21" s="395">
        <v>12</v>
      </c>
    </row>
    <row r="22" spans="1:4" x14ac:dyDescent="0.3">
      <c r="A22" s="381" t="s">
        <v>250</v>
      </c>
      <c r="B22" s="394">
        <v>0</v>
      </c>
      <c r="C22" s="394">
        <v>42</v>
      </c>
      <c r="D22" s="395">
        <v>42</v>
      </c>
    </row>
    <row r="23" spans="1:4" x14ac:dyDescent="0.3">
      <c r="A23" s="381" t="s">
        <v>251</v>
      </c>
      <c r="B23" s="394">
        <v>0</v>
      </c>
      <c r="C23" s="394">
        <v>35</v>
      </c>
      <c r="D23" s="395">
        <v>35</v>
      </c>
    </row>
    <row r="24" spans="1:4" x14ac:dyDescent="0.3">
      <c r="A24" s="381" t="s">
        <v>252</v>
      </c>
      <c r="B24" s="394">
        <v>5</v>
      </c>
      <c r="C24" s="394">
        <v>0</v>
      </c>
      <c r="D24" s="395">
        <v>5</v>
      </c>
    </row>
    <row r="25" spans="1:4" x14ac:dyDescent="0.3">
      <c r="A25" s="381" t="s">
        <v>253</v>
      </c>
      <c r="B25" s="394">
        <v>0</v>
      </c>
      <c r="C25" s="394">
        <v>17</v>
      </c>
      <c r="D25" s="395">
        <v>17</v>
      </c>
    </row>
    <row r="26" spans="1:4" x14ac:dyDescent="0.3">
      <c r="A26" s="381" t="s">
        <v>254</v>
      </c>
      <c r="B26" s="394">
        <v>0</v>
      </c>
      <c r="C26" s="394">
        <v>7</v>
      </c>
      <c r="D26" s="395">
        <v>7</v>
      </c>
    </row>
    <row r="27" spans="1:4" x14ac:dyDescent="0.3">
      <c r="A27" s="381" t="s">
        <v>255</v>
      </c>
      <c r="B27" s="394">
        <v>9</v>
      </c>
      <c r="C27" s="394">
        <v>0</v>
      </c>
      <c r="D27" s="395">
        <v>9</v>
      </c>
    </row>
    <row r="28" spans="1:4" x14ac:dyDescent="0.3">
      <c r="A28" s="383" t="s">
        <v>257</v>
      </c>
      <c r="B28" s="396">
        <v>210</v>
      </c>
      <c r="C28" s="396">
        <v>489</v>
      </c>
      <c r="D28" s="397">
        <v>699</v>
      </c>
    </row>
    <row r="29" spans="1:4" x14ac:dyDescent="0.3">
      <c r="A29" s="50" t="s">
        <v>418</v>
      </c>
    </row>
  </sheetData>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AD38-2D1E-466D-93AD-0594104E17E1}">
  <dimension ref="A1:L38"/>
  <sheetViews>
    <sheetView topLeftCell="A4" workbookViewId="0">
      <selection activeCell="B16" sqref="B16"/>
    </sheetView>
  </sheetViews>
  <sheetFormatPr baseColWidth="10" defaultColWidth="11.453125" defaultRowHeight="13" x14ac:dyDescent="0.3"/>
  <cols>
    <col min="1" max="1" width="46.7265625" style="60" customWidth="1"/>
    <col min="2" max="2" width="14.26953125" style="60" customWidth="1"/>
    <col min="3" max="3" width="14.54296875" style="60" customWidth="1"/>
    <col min="4" max="4" width="16.26953125" style="60" customWidth="1"/>
    <col min="5" max="5" width="11.26953125" style="60" customWidth="1"/>
    <col min="6" max="6" width="12.7265625" style="60" customWidth="1"/>
    <col min="7" max="8" width="10.54296875" style="60" customWidth="1"/>
    <col min="9" max="16384" width="11.453125" style="60"/>
  </cols>
  <sheetData>
    <row r="1" spans="1:10" x14ac:dyDescent="0.3">
      <c r="A1" s="668" t="s">
        <v>48</v>
      </c>
      <c r="B1" s="668"/>
      <c r="C1" s="668"/>
      <c r="D1" s="668"/>
      <c r="E1" s="668"/>
    </row>
    <row r="2" spans="1:10" x14ac:dyDescent="0.3">
      <c r="A2" s="668" t="s">
        <v>339</v>
      </c>
      <c r="B2" s="668"/>
      <c r="C2" s="668"/>
      <c r="D2" s="668"/>
      <c r="E2" s="668"/>
    </row>
    <row r="3" spans="1:10" x14ac:dyDescent="0.3">
      <c r="A3" s="668" t="s">
        <v>49</v>
      </c>
      <c r="B3" s="668"/>
      <c r="C3" s="668"/>
      <c r="D3" s="668"/>
      <c r="E3" s="668"/>
    </row>
    <row r="4" spans="1:10" x14ac:dyDescent="0.3">
      <c r="A4" s="669" t="s">
        <v>340</v>
      </c>
      <c r="B4" s="669"/>
      <c r="C4" s="669"/>
      <c r="D4" s="669"/>
      <c r="E4" s="669"/>
    </row>
    <row r="5" spans="1:10" x14ac:dyDescent="0.3">
      <c r="A5" s="62"/>
      <c r="B5" s="62"/>
      <c r="C5" s="62"/>
      <c r="D5" s="62"/>
      <c r="E5" s="62"/>
    </row>
    <row r="6" spans="1:10" x14ac:dyDescent="0.3">
      <c r="A6" s="670" t="s">
        <v>50</v>
      </c>
      <c r="B6" s="672" t="s">
        <v>405</v>
      </c>
      <c r="C6" s="672" t="s">
        <v>406</v>
      </c>
      <c r="D6" s="672" t="s">
        <v>407</v>
      </c>
      <c r="E6" s="674" t="s">
        <v>408</v>
      </c>
      <c r="F6" s="675"/>
      <c r="G6" s="64"/>
      <c r="H6" s="64"/>
    </row>
    <row r="7" spans="1:10" ht="15" customHeight="1" x14ac:dyDescent="0.3">
      <c r="A7" s="671"/>
      <c r="B7" s="673"/>
      <c r="C7" s="673"/>
      <c r="D7" s="673"/>
      <c r="E7" s="676"/>
      <c r="F7" s="677"/>
      <c r="G7" s="64"/>
      <c r="H7" s="64"/>
    </row>
    <row r="8" spans="1:10" x14ac:dyDescent="0.3">
      <c r="A8" s="671"/>
      <c r="B8" s="673"/>
      <c r="C8" s="673"/>
      <c r="D8" s="673"/>
      <c r="E8" s="676"/>
      <c r="F8" s="677"/>
      <c r="G8" s="64"/>
      <c r="H8" s="64"/>
    </row>
    <row r="9" spans="1:10" x14ac:dyDescent="0.3">
      <c r="A9" s="65"/>
      <c r="B9" s="66" t="s">
        <v>51</v>
      </c>
      <c r="C9" s="66" t="s">
        <v>52</v>
      </c>
      <c r="D9" s="66" t="s">
        <v>53</v>
      </c>
      <c r="E9" s="678"/>
      <c r="F9" s="679"/>
      <c r="G9" s="64"/>
      <c r="H9" s="64"/>
    </row>
    <row r="10" spans="1:10" ht="26" x14ac:dyDescent="0.3">
      <c r="A10" s="67"/>
      <c r="B10" s="68" t="s">
        <v>184</v>
      </c>
      <c r="C10" s="68" t="s">
        <v>184</v>
      </c>
      <c r="D10" s="68" t="s">
        <v>184</v>
      </c>
      <c r="E10" s="69" t="s">
        <v>54</v>
      </c>
      <c r="F10" s="70" t="s">
        <v>109</v>
      </c>
      <c r="G10" s="71"/>
      <c r="H10" s="71"/>
      <c r="J10" s="71"/>
    </row>
    <row r="11" spans="1:10" x14ac:dyDescent="0.3">
      <c r="A11" s="72" t="s">
        <v>55</v>
      </c>
      <c r="B11" s="73">
        <v>57433700.920053229</v>
      </c>
      <c r="C11" s="73">
        <v>63855675.699884541</v>
      </c>
      <c r="D11" s="287">
        <v>6421974.7798313126</v>
      </c>
      <c r="E11" s="289">
        <v>0.18508755391062337</v>
      </c>
      <c r="F11" s="294">
        <v>24.095166914253298</v>
      </c>
      <c r="G11" s="251"/>
      <c r="H11" s="292"/>
      <c r="I11" s="74"/>
      <c r="J11" s="316"/>
    </row>
    <row r="12" spans="1:10" x14ac:dyDescent="0.3">
      <c r="A12" s="75" t="s">
        <v>56</v>
      </c>
      <c r="B12" s="76">
        <v>45749429.074074253</v>
      </c>
      <c r="C12" s="76">
        <v>52635166.545999996</v>
      </c>
      <c r="D12" s="288">
        <v>6885737.4719257429</v>
      </c>
      <c r="E12" s="290">
        <v>4.6681715732814766</v>
      </c>
      <c r="F12" s="295">
        <v>19.86124349299908</v>
      </c>
      <c r="G12" s="251"/>
      <c r="H12" s="293"/>
      <c r="I12" s="74"/>
      <c r="J12" s="315"/>
    </row>
    <row r="13" spans="1:10" x14ac:dyDescent="0.3">
      <c r="A13" s="77" t="s">
        <v>57</v>
      </c>
      <c r="B13" s="648">
        <v>4250645.5360000003</v>
      </c>
      <c r="C13" s="648">
        <v>4343549.6850000005</v>
      </c>
      <c r="D13" s="649">
        <v>92904.149000000209</v>
      </c>
      <c r="E13" s="650">
        <v>35.816841633636187</v>
      </c>
      <c r="F13" s="651">
        <v>1.638985939986171</v>
      </c>
      <c r="G13" s="251"/>
      <c r="H13" s="293"/>
      <c r="I13" s="74"/>
      <c r="J13" s="315"/>
    </row>
    <row r="14" spans="1:10" x14ac:dyDescent="0.3">
      <c r="A14" s="77" t="s">
        <v>58</v>
      </c>
      <c r="B14" s="648">
        <v>41498783.538074255</v>
      </c>
      <c r="C14" s="648">
        <v>48291616.860999994</v>
      </c>
      <c r="D14" s="649">
        <v>6792833.322925739</v>
      </c>
      <c r="E14" s="650">
        <v>2.5527055646632046</v>
      </c>
      <c r="F14" s="651">
        <v>18.222257553012909</v>
      </c>
      <c r="G14" s="251"/>
      <c r="H14" s="293"/>
      <c r="I14" s="74"/>
      <c r="J14" s="315"/>
    </row>
    <row r="15" spans="1:10" x14ac:dyDescent="0.3">
      <c r="A15" s="75" t="s">
        <v>59</v>
      </c>
      <c r="B15" s="76">
        <v>3546499.2855931758</v>
      </c>
      <c r="C15" s="76">
        <v>2598143.2377638784</v>
      </c>
      <c r="D15" s="288">
        <v>-948356.04782929737</v>
      </c>
      <c r="E15" s="290">
        <v>-46.886041108374322</v>
      </c>
      <c r="F15" s="295">
        <v>0.98037792717574102</v>
      </c>
      <c r="G15" s="251"/>
      <c r="H15" s="293"/>
      <c r="I15" s="74"/>
      <c r="J15" s="315"/>
    </row>
    <row r="16" spans="1:10" x14ac:dyDescent="0.3">
      <c r="A16" s="75" t="s">
        <v>60</v>
      </c>
      <c r="B16" s="76">
        <v>3210209.5123132775</v>
      </c>
      <c r="C16" s="76">
        <v>2615645.7932155547</v>
      </c>
      <c r="D16" s="288">
        <v>-594563.71909772279</v>
      </c>
      <c r="E16" s="290">
        <v>-16.330365902567788</v>
      </c>
      <c r="F16" s="295">
        <v>0.9869823047884092</v>
      </c>
      <c r="G16" s="251"/>
      <c r="H16" s="293"/>
      <c r="I16" s="74"/>
      <c r="J16" s="315"/>
    </row>
    <row r="17" spans="1:12" x14ac:dyDescent="0.3">
      <c r="A17" s="75" t="s">
        <v>61</v>
      </c>
      <c r="B17" s="76">
        <v>131750.58433140541</v>
      </c>
      <c r="C17" s="76">
        <v>145530.3051199555</v>
      </c>
      <c r="D17" s="288">
        <v>13779.720788550097</v>
      </c>
      <c r="E17" s="290">
        <v>31.871069771438254</v>
      </c>
      <c r="F17" s="295">
        <v>5.4914100501075425E-2</v>
      </c>
      <c r="G17" s="251"/>
      <c r="H17" s="293"/>
      <c r="I17" s="74"/>
      <c r="J17" s="315"/>
      <c r="K17" s="106"/>
      <c r="L17" s="298"/>
    </row>
    <row r="18" spans="1:12" x14ac:dyDescent="0.3">
      <c r="A18" s="75" t="s">
        <v>62</v>
      </c>
      <c r="B18" s="76">
        <v>1130439.3264639999</v>
      </c>
      <c r="C18" s="76">
        <v>1754976</v>
      </c>
      <c r="D18" s="288">
        <v>624536.67353600007</v>
      </c>
      <c r="E18" s="290">
        <v>192.13582437798848</v>
      </c>
      <c r="F18" s="295">
        <v>0.66221896780563005</v>
      </c>
      <c r="G18" s="251"/>
      <c r="H18" s="293"/>
      <c r="I18" s="74"/>
      <c r="J18" s="315"/>
    </row>
    <row r="19" spans="1:12" x14ac:dyDescent="0.3">
      <c r="A19" s="75" t="s">
        <v>63</v>
      </c>
      <c r="B19" s="76">
        <v>1352351.8632885425</v>
      </c>
      <c r="C19" s="76">
        <v>1208265.0180854024</v>
      </c>
      <c r="D19" s="288">
        <v>-144086.84520314005</v>
      </c>
      <c r="E19" s="290">
        <v>-15.334450692275947</v>
      </c>
      <c r="F19" s="295">
        <v>0.45592419105000082</v>
      </c>
      <c r="G19" s="251"/>
      <c r="H19" s="293"/>
      <c r="I19" s="74"/>
      <c r="J19" s="315"/>
    </row>
    <row r="20" spans="1:12" x14ac:dyDescent="0.3">
      <c r="A20" s="75" t="s">
        <v>64</v>
      </c>
      <c r="B20" s="76">
        <v>2313021.2739885724</v>
      </c>
      <c r="C20" s="76">
        <v>2897948.7996997354</v>
      </c>
      <c r="D20" s="288">
        <v>584927.52571116295</v>
      </c>
      <c r="E20" s="290">
        <v>-12.024828592182379</v>
      </c>
      <c r="F20" s="295">
        <v>1.0935059299333572</v>
      </c>
      <c r="G20" s="251"/>
      <c r="H20" s="293"/>
      <c r="I20" s="74"/>
      <c r="J20" s="315"/>
    </row>
    <row r="21" spans="1:12" x14ac:dyDescent="0.3">
      <c r="A21" s="72" t="s">
        <v>21</v>
      </c>
      <c r="B21" s="73">
        <v>8554.781766596132</v>
      </c>
      <c r="C21" s="73">
        <v>8561.6764617799381</v>
      </c>
      <c r="D21" s="287">
        <v>6.8946951838061068</v>
      </c>
      <c r="E21" s="289">
        <v>-30.563294209567548</v>
      </c>
      <c r="F21" s="296">
        <v>3.2306450624998116E-3</v>
      </c>
      <c r="G21" s="251"/>
      <c r="H21" s="293"/>
      <c r="I21" s="74"/>
      <c r="J21" s="315"/>
    </row>
    <row r="22" spans="1:12" x14ac:dyDescent="0.3">
      <c r="A22" s="75" t="s">
        <v>65</v>
      </c>
      <c r="B22" s="76">
        <v>8554.781766596132</v>
      </c>
      <c r="C22" s="76">
        <v>8561.6764617799381</v>
      </c>
      <c r="D22" s="288">
        <v>6.8946951838061068</v>
      </c>
      <c r="E22" s="290">
        <v>-30.563294209567548</v>
      </c>
      <c r="F22" s="295">
        <v>3.2306450624998116E-3</v>
      </c>
      <c r="G22" s="251"/>
      <c r="H22" s="293"/>
      <c r="I22" s="74"/>
      <c r="J22" s="315"/>
    </row>
    <row r="23" spans="1:12" x14ac:dyDescent="0.3">
      <c r="A23" s="78" t="s">
        <v>45</v>
      </c>
      <c r="B23" s="79">
        <v>57442255.701819822</v>
      </c>
      <c r="C23" s="79">
        <v>63864237.37634632</v>
      </c>
      <c r="D23" s="80">
        <v>6421981.6745264977</v>
      </c>
      <c r="E23" s="291">
        <v>0.17914036768285069</v>
      </c>
      <c r="F23" s="297">
        <v>24.098397559315799</v>
      </c>
      <c r="G23" s="251"/>
      <c r="H23" s="292"/>
      <c r="I23" s="74"/>
      <c r="J23" s="316"/>
    </row>
    <row r="24" spans="1:12" x14ac:dyDescent="0.3">
      <c r="A24" s="81" t="s">
        <v>66</v>
      </c>
    </row>
    <row r="25" spans="1:12" x14ac:dyDescent="0.3">
      <c r="B25" s="82"/>
    </row>
    <row r="26" spans="1:12" x14ac:dyDescent="0.3">
      <c r="B26" s="82"/>
      <c r="F26" s="83"/>
    </row>
    <row r="28" spans="1:12" x14ac:dyDescent="0.3">
      <c r="B28" s="83"/>
    </row>
    <row r="30" spans="1:12" x14ac:dyDescent="0.3">
      <c r="B30" s="298"/>
      <c r="C30" s="298">
        <f>SUM(C17:C21)</f>
        <v>6015281.7993668728</v>
      </c>
      <c r="F30" s="299">
        <f>SUM(F17:F21)</f>
        <v>2.269793834352563</v>
      </c>
      <c r="H30" s="298">
        <f>SUM(H17:H21)</f>
        <v>0</v>
      </c>
      <c r="I30" s="106" t="e">
        <f>(C30/H30-1)*100</f>
        <v>#DIV/0!</v>
      </c>
    </row>
    <row r="36" spans="2:4" x14ac:dyDescent="0.3">
      <c r="B36" s="82">
        <f>H23-B38</f>
        <v>-101236.19231268283</v>
      </c>
      <c r="C36" s="298">
        <f>C23-C38</f>
        <v>66413146.09630435</v>
      </c>
    </row>
    <row r="38" spans="2:4" x14ac:dyDescent="0.3">
      <c r="B38" s="60">
        <v>101236.19231268283</v>
      </c>
      <c r="C38" s="60">
        <v>-2548908.7199580269</v>
      </c>
      <c r="D38" s="106">
        <f>(C36/B36-1)*100</f>
        <v>-65702.177026944672</v>
      </c>
    </row>
  </sheetData>
  <mergeCells count="9">
    <mergeCell ref="A1:E1"/>
    <mergeCell ref="A2:E2"/>
    <mergeCell ref="A3:E3"/>
    <mergeCell ref="A4:E4"/>
    <mergeCell ref="A6:A8"/>
    <mergeCell ref="B6:B8"/>
    <mergeCell ref="C6:C8"/>
    <mergeCell ref="D6:D8"/>
    <mergeCell ref="E6:F9"/>
  </mergeCells>
  <pageMargins left="0.7" right="0.7" top="0.75" bottom="0.75" header="0.3" footer="0.3"/>
  <ignoredErrors>
    <ignoredError sqref="B9:C9"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CD1D-4D82-4EBC-9BF3-8DB43D8AD628}">
  <dimension ref="A1:C16"/>
  <sheetViews>
    <sheetView showGridLines="0" workbookViewId="0">
      <selection activeCell="C32" sqref="C32"/>
    </sheetView>
  </sheetViews>
  <sheetFormatPr baseColWidth="10" defaultColWidth="10.81640625" defaultRowHeight="13" x14ac:dyDescent="0.3"/>
  <cols>
    <col min="1" max="1" width="64" style="50" customWidth="1"/>
    <col min="2" max="2" width="10.81640625" style="50"/>
    <col min="3" max="3" width="21.54296875" style="50" customWidth="1"/>
    <col min="4" max="16384" width="10.81640625" style="50"/>
  </cols>
  <sheetData>
    <row r="1" spans="1:3" x14ac:dyDescent="0.3">
      <c r="A1" s="232" t="s">
        <v>320</v>
      </c>
    </row>
    <row r="2" spans="1:3" x14ac:dyDescent="0.3">
      <c r="A2" s="232" t="s">
        <v>419</v>
      </c>
    </row>
    <row r="4" spans="1:3" ht="26" x14ac:dyDescent="0.3">
      <c r="A4" s="250" t="s">
        <v>420</v>
      </c>
      <c r="B4" s="247" t="s">
        <v>421</v>
      </c>
      <c r="C4" s="245" t="s">
        <v>422</v>
      </c>
    </row>
    <row r="5" spans="1:3" x14ac:dyDescent="0.3">
      <c r="A5" s="381" t="s">
        <v>423</v>
      </c>
      <c r="B5" s="388">
        <v>62</v>
      </c>
      <c r="C5" s="385">
        <v>23555120427</v>
      </c>
    </row>
    <row r="6" spans="1:3" x14ac:dyDescent="0.3">
      <c r="A6" s="381" t="s">
        <v>424</v>
      </c>
      <c r="B6" s="388">
        <v>105</v>
      </c>
      <c r="C6" s="385">
        <v>11454269067</v>
      </c>
    </row>
    <row r="7" spans="1:3" x14ac:dyDescent="0.3">
      <c r="A7" s="381" t="s">
        <v>425</v>
      </c>
      <c r="B7" s="388">
        <v>46</v>
      </c>
      <c r="C7" s="385">
        <v>3265429493</v>
      </c>
    </row>
    <row r="8" spans="1:3" x14ac:dyDescent="0.3">
      <c r="A8" s="381" t="s">
        <v>426</v>
      </c>
      <c r="B8" s="388">
        <v>134</v>
      </c>
      <c r="C8" s="385">
        <v>1415551823</v>
      </c>
    </row>
    <row r="9" spans="1:3" x14ac:dyDescent="0.3">
      <c r="A9" s="381" t="s">
        <v>427</v>
      </c>
      <c r="B9" s="388">
        <v>70</v>
      </c>
      <c r="C9" s="385">
        <v>1309850445</v>
      </c>
    </row>
    <row r="10" spans="1:3" x14ac:dyDescent="0.3">
      <c r="A10" s="381" t="s">
        <v>428</v>
      </c>
      <c r="B10" s="388">
        <v>90</v>
      </c>
      <c r="C10" s="385">
        <v>1205662258</v>
      </c>
    </row>
    <row r="11" spans="1:3" x14ac:dyDescent="0.3">
      <c r="A11" s="381" t="s">
        <v>429</v>
      </c>
      <c r="B11" s="388">
        <v>36</v>
      </c>
      <c r="C11" s="385">
        <v>607221379</v>
      </c>
    </row>
    <row r="12" spans="1:3" x14ac:dyDescent="0.3">
      <c r="A12" s="381" t="s">
        <v>430</v>
      </c>
      <c r="B12" s="388">
        <v>40</v>
      </c>
      <c r="C12" s="385">
        <v>531878854</v>
      </c>
    </row>
    <row r="13" spans="1:3" x14ac:dyDescent="0.3">
      <c r="A13" s="381" t="s">
        <v>431</v>
      </c>
      <c r="B13" s="388">
        <v>54</v>
      </c>
      <c r="C13" s="385">
        <v>285567078</v>
      </c>
    </row>
    <row r="14" spans="1:3" x14ac:dyDescent="0.3">
      <c r="A14" s="381" t="s">
        <v>432</v>
      </c>
      <c r="B14" s="388">
        <v>62</v>
      </c>
      <c r="C14" s="385">
        <v>159179522</v>
      </c>
    </row>
    <row r="15" spans="1:3" x14ac:dyDescent="0.3">
      <c r="A15" s="383" t="s">
        <v>257</v>
      </c>
      <c r="B15" s="389">
        <v>699</v>
      </c>
      <c r="C15" s="387">
        <v>43789730346</v>
      </c>
    </row>
    <row r="16" spans="1:3" x14ac:dyDescent="0.3">
      <c r="A16" s="50" t="s">
        <v>380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52730-A6A7-4E16-9F86-AC16D33A29AF}">
  <dimension ref="A1:D9"/>
  <sheetViews>
    <sheetView showGridLines="0" workbookViewId="0">
      <selection activeCell="C27" sqref="C27"/>
    </sheetView>
  </sheetViews>
  <sheetFormatPr baseColWidth="10" defaultColWidth="10.81640625" defaultRowHeight="13" x14ac:dyDescent="0.3"/>
  <cols>
    <col min="1" max="1" width="44.453125" style="50" customWidth="1"/>
    <col min="2" max="16384" width="10.81640625" style="50"/>
  </cols>
  <sheetData>
    <row r="1" spans="1:4" x14ac:dyDescent="0.3">
      <c r="A1" s="233" t="s">
        <v>321</v>
      </c>
    </row>
    <row r="2" spans="1:4" x14ac:dyDescent="0.3">
      <c r="A2" s="232" t="s">
        <v>433</v>
      </c>
    </row>
    <row r="4" spans="1:4" x14ac:dyDescent="0.3">
      <c r="A4" s="328" t="s">
        <v>434</v>
      </c>
      <c r="B4" s="235" t="s">
        <v>258</v>
      </c>
      <c r="C4" s="329" t="s">
        <v>259</v>
      </c>
      <c r="D4" s="235" t="s">
        <v>438</v>
      </c>
    </row>
    <row r="5" spans="1:4" x14ac:dyDescent="0.3">
      <c r="A5" s="381" t="s">
        <v>435</v>
      </c>
      <c r="B5" s="390">
        <v>0.70499999999999996</v>
      </c>
      <c r="C5" s="391">
        <v>0.94899999999999995</v>
      </c>
      <c r="D5" s="390">
        <v>0.876</v>
      </c>
    </row>
    <row r="6" spans="1:4" x14ac:dyDescent="0.3">
      <c r="A6" s="381" t="s">
        <v>436</v>
      </c>
      <c r="B6" s="390">
        <v>0.14799999999999999</v>
      </c>
      <c r="C6" s="391">
        <v>2.1999999999999999E-2</v>
      </c>
      <c r="D6" s="390">
        <v>0.06</v>
      </c>
    </row>
    <row r="7" spans="1:4" x14ac:dyDescent="0.3">
      <c r="A7" s="381" t="s">
        <v>437</v>
      </c>
      <c r="B7" s="390">
        <v>0.14799999999999999</v>
      </c>
      <c r="C7" s="391">
        <v>2.9000000000000001E-2</v>
      </c>
      <c r="D7" s="390">
        <v>6.4000000000000001E-2</v>
      </c>
    </row>
    <row r="8" spans="1:4" x14ac:dyDescent="0.3">
      <c r="A8" s="383" t="s">
        <v>257</v>
      </c>
      <c r="B8" s="392">
        <v>1</v>
      </c>
      <c r="C8" s="393">
        <v>1</v>
      </c>
      <c r="D8" s="392">
        <v>1</v>
      </c>
    </row>
    <row r="9" spans="1:4" x14ac:dyDescent="0.3">
      <c r="A9" s="50" t="s">
        <v>380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7273-8145-45CE-AED2-280C8F0BDF4C}">
  <dimension ref="A1:D9"/>
  <sheetViews>
    <sheetView showGridLines="0" workbookViewId="0">
      <selection activeCell="F36" sqref="F36"/>
    </sheetView>
  </sheetViews>
  <sheetFormatPr baseColWidth="10" defaultColWidth="10.81640625" defaultRowHeight="13" x14ac:dyDescent="0.3"/>
  <cols>
    <col min="1" max="1" width="19.81640625" style="50" customWidth="1"/>
    <col min="2" max="2" width="12.453125" style="50" customWidth="1"/>
    <col min="3" max="3" width="18" style="50" customWidth="1"/>
    <col min="4" max="16384" width="10.81640625" style="50"/>
  </cols>
  <sheetData>
    <row r="1" spans="1:4" x14ac:dyDescent="0.3">
      <c r="A1" s="233" t="s">
        <v>322</v>
      </c>
    </row>
    <row r="2" spans="1:4" x14ac:dyDescent="0.3">
      <c r="A2" s="232" t="s">
        <v>323</v>
      </c>
    </row>
    <row r="4" spans="1:4" ht="26" x14ac:dyDescent="0.3">
      <c r="A4" s="744"/>
      <c r="B4" s="746" t="s">
        <v>260</v>
      </c>
      <c r="C4" s="239" t="s">
        <v>377</v>
      </c>
    </row>
    <row r="5" spans="1:4" x14ac:dyDescent="0.3">
      <c r="A5" s="745"/>
      <c r="B5" s="747"/>
      <c r="C5" s="240" t="s">
        <v>378</v>
      </c>
    </row>
    <row r="6" spans="1:4" x14ac:dyDescent="0.3">
      <c r="A6" s="241" t="s">
        <v>261</v>
      </c>
      <c r="B6" s="398">
        <v>210</v>
      </c>
      <c r="C6" s="400">
        <v>2907541751</v>
      </c>
    </row>
    <row r="7" spans="1:4" x14ac:dyDescent="0.3">
      <c r="A7" s="241" t="s">
        <v>262</v>
      </c>
      <c r="B7" s="398">
        <v>489</v>
      </c>
      <c r="C7" s="400">
        <v>40882188595</v>
      </c>
    </row>
    <row r="8" spans="1:4" x14ac:dyDescent="0.3">
      <c r="A8" s="242" t="s">
        <v>257</v>
      </c>
      <c r="B8" s="399">
        <v>699</v>
      </c>
      <c r="C8" s="401">
        <v>43789730346</v>
      </c>
    </row>
    <row r="9" spans="1:4" x14ac:dyDescent="0.3">
      <c r="A9" s="2" t="s">
        <v>380</v>
      </c>
      <c r="B9" s="2"/>
      <c r="C9" s="2"/>
      <c r="D9" s="2"/>
    </row>
  </sheetData>
  <mergeCells count="2">
    <mergeCell ref="A4:A5"/>
    <mergeCell ref="B4:B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AE37-AD3D-4A31-8260-CF723EDDE8FE}">
  <dimension ref="A1:D10"/>
  <sheetViews>
    <sheetView showGridLines="0" workbookViewId="0">
      <selection activeCell="D17" sqref="D17"/>
    </sheetView>
  </sheetViews>
  <sheetFormatPr baseColWidth="10" defaultColWidth="10.81640625" defaultRowHeight="13" x14ac:dyDescent="0.3"/>
  <cols>
    <col min="1" max="1" width="50.1796875" style="50" customWidth="1"/>
    <col min="2" max="4" width="11.81640625" style="50" customWidth="1"/>
    <col min="5" max="16384" width="10.81640625" style="50"/>
  </cols>
  <sheetData>
    <row r="1" spans="1:4" x14ac:dyDescent="0.3">
      <c r="A1" s="232" t="s">
        <v>324</v>
      </c>
    </row>
    <row r="2" spans="1:4" x14ac:dyDescent="0.3">
      <c r="A2" s="232" t="s">
        <v>379</v>
      </c>
    </row>
    <row r="4" spans="1:4" x14ac:dyDescent="0.3">
      <c r="A4" s="243"/>
      <c r="B4" s="247" t="s">
        <v>263</v>
      </c>
      <c r="C4" s="244" t="s">
        <v>259</v>
      </c>
      <c r="D4" s="247" t="s">
        <v>257</v>
      </c>
    </row>
    <row r="5" spans="1:4" x14ac:dyDescent="0.3">
      <c r="A5" s="255" t="s">
        <v>439</v>
      </c>
      <c r="B5" s="402">
        <v>0.58599999999999997</v>
      </c>
      <c r="C5" s="403">
        <v>0.622</v>
      </c>
      <c r="D5" s="402">
        <v>0.61099999999999999</v>
      </c>
    </row>
    <row r="6" spans="1:4" x14ac:dyDescent="0.3">
      <c r="A6" s="255" t="s">
        <v>440</v>
      </c>
      <c r="B6" s="402">
        <v>0.224</v>
      </c>
      <c r="C6" s="403">
        <v>0.17799999999999999</v>
      </c>
      <c r="D6" s="402">
        <v>0.192</v>
      </c>
    </row>
    <row r="7" spans="1:4" x14ac:dyDescent="0.3">
      <c r="A7" s="255" t="s">
        <v>441</v>
      </c>
      <c r="B7" s="402">
        <v>0.17100000000000001</v>
      </c>
      <c r="C7" s="403">
        <v>0.13500000000000001</v>
      </c>
      <c r="D7" s="402">
        <v>0.14599999999999999</v>
      </c>
    </row>
    <row r="8" spans="1:4" x14ac:dyDescent="0.3">
      <c r="A8" s="255" t="s">
        <v>442</v>
      </c>
      <c r="B8" s="402">
        <v>1.9E-2</v>
      </c>
      <c r="C8" s="403">
        <v>6.5000000000000002E-2</v>
      </c>
      <c r="D8" s="402">
        <v>5.1999999999999998E-2</v>
      </c>
    </row>
    <row r="9" spans="1:4" x14ac:dyDescent="0.3">
      <c r="A9" s="404" t="s">
        <v>257</v>
      </c>
      <c r="B9" s="405">
        <v>1</v>
      </c>
      <c r="C9" s="406">
        <v>1</v>
      </c>
      <c r="D9" s="405">
        <v>1</v>
      </c>
    </row>
    <row r="10" spans="1:4" x14ac:dyDescent="0.3">
      <c r="A10" s="331" t="s">
        <v>380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171A-F017-44BB-9EFF-D17BA2D44D72}">
  <dimension ref="A1:D15"/>
  <sheetViews>
    <sheetView showGridLines="0" workbookViewId="0">
      <selection activeCell="A20" sqref="A20"/>
    </sheetView>
  </sheetViews>
  <sheetFormatPr baseColWidth="10" defaultColWidth="10.81640625" defaultRowHeight="13" x14ac:dyDescent="0.3"/>
  <cols>
    <col min="1" max="1" width="40.81640625" style="50" customWidth="1"/>
    <col min="2" max="3" width="10.81640625" style="50"/>
    <col min="4" max="4" width="12.26953125" style="50" customWidth="1"/>
    <col min="5" max="16384" width="10.81640625" style="50"/>
  </cols>
  <sheetData>
    <row r="1" spans="1:4" x14ac:dyDescent="0.3">
      <c r="A1" s="233" t="s">
        <v>325</v>
      </c>
    </row>
    <row r="2" spans="1:4" ht="14.5" x14ac:dyDescent="0.3">
      <c r="A2" s="233" t="s">
        <v>446</v>
      </c>
    </row>
    <row r="4" spans="1:4" x14ac:dyDescent="0.3">
      <c r="A4" s="243"/>
      <c r="B4" s="247" t="s">
        <v>263</v>
      </c>
      <c r="C4" s="244" t="s">
        <v>259</v>
      </c>
      <c r="D4" s="247" t="s">
        <v>257</v>
      </c>
    </row>
    <row r="5" spans="1:4" x14ac:dyDescent="0.3">
      <c r="A5" s="248" t="s">
        <v>443</v>
      </c>
      <c r="B5" s="402">
        <v>0.624</v>
      </c>
      <c r="C5" s="403">
        <v>0.86899999999999999</v>
      </c>
      <c r="D5" s="402">
        <v>0.79500000000000004</v>
      </c>
    </row>
    <row r="6" spans="1:4" x14ac:dyDescent="0.3">
      <c r="A6" s="248" t="s">
        <v>264</v>
      </c>
      <c r="B6" s="402">
        <v>0.26200000000000001</v>
      </c>
      <c r="C6" s="403">
        <v>3.5000000000000003E-2</v>
      </c>
      <c r="D6" s="402">
        <v>0.10299999999999999</v>
      </c>
    </row>
    <row r="7" spans="1:4" x14ac:dyDescent="0.3">
      <c r="A7" s="248" t="s">
        <v>444</v>
      </c>
      <c r="B7" s="402">
        <v>5.7000000000000002E-2</v>
      </c>
      <c r="C7" s="403">
        <v>3.5000000000000003E-2</v>
      </c>
      <c r="D7" s="402">
        <v>4.2000000000000003E-2</v>
      </c>
    </row>
    <row r="8" spans="1:4" x14ac:dyDescent="0.3">
      <c r="A8" s="248" t="s">
        <v>445</v>
      </c>
      <c r="B8" s="402">
        <v>5.7000000000000002E-2</v>
      </c>
      <c r="C8" s="403">
        <v>6.0999999999999999E-2</v>
      </c>
      <c r="D8" s="402">
        <v>0.06</v>
      </c>
    </row>
    <row r="9" spans="1:4" x14ac:dyDescent="0.3">
      <c r="A9" s="246" t="s">
        <v>257</v>
      </c>
      <c r="B9" s="405">
        <v>1</v>
      </c>
      <c r="C9" s="406">
        <v>1</v>
      </c>
      <c r="D9" s="405">
        <v>1</v>
      </c>
    </row>
    <row r="10" spans="1:4" ht="12.75" customHeight="1" x14ac:dyDescent="0.3">
      <c r="A10" s="748" t="s">
        <v>447</v>
      </c>
      <c r="B10" s="748"/>
      <c r="C10" s="748"/>
      <c r="D10" s="748"/>
    </row>
    <row r="11" spans="1:4" x14ac:dyDescent="0.3">
      <c r="A11" s="749"/>
      <c r="B11" s="749"/>
      <c r="C11" s="749"/>
      <c r="D11" s="749"/>
    </row>
    <row r="12" spans="1:4" x14ac:dyDescent="0.3">
      <c r="A12" s="749"/>
      <c r="B12" s="749"/>
      <c r="C12" s="749"/>
      <c r="D12" s="749"/>
    </row>
    <row r="13" spans="1:4" x14ac:dyDescent="0.3">
      <c r="A13" s="749"/>
      <c r="B13" s="749"/>
      <c r="C13" s="749"/>
      <c r="D13" s="749"/>
    </row>
    <row r="14" spans="1:4" x14ac:dyDescent="0.3">
      <c r="A14" s="749"/>
      <c r="B14" s="749"/>
      <c r="C14" s="749"/>
      <c r="D14" s="749"/>
    </row>
    <row r="15" spans="1:4" x14ac:dyDescent="0.3">
      <c r="A15" s="234" t="s">
        <v>380</v>
      </c>
    </row>
  </sheetData>
  <mergeCells count="1">
    <mergeCell ref="A10:D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C20D-E28C-4297-B0E1-FF6F4D87FF53}">
  <dimension ref="A1:D14"/>
  <sheetViews>
    <sheetView showGridLines="0" workbookViewId="0">
      <selection activeCell="A15" sqref="A15"/>
    </sheetView>
  </sheetViews>
  <sheetFormatPr baseColWidth="10" defaultColWidth="10.81640625" defaultRowHeight="13" x14ac:dyDescent="0.3"/>
  <cols>
    <col min="1" max="1" width="45" style="50" customWidth="1"/>
    <col min="2" max="16384" width="10.81640625" style="50"/>
  </cols>
  <sheetData>
    <row r="1" spans="1:4" x14ac:dyDescent="0.3">
      <c r="A1" s="233" t="s">
        <v>326</v>
      </c>
    </row>
    <row r="2" spans="1:4" x14ac:dyDescent="0.3">
      <c r="A2" s="249" t="s">
        <v>448</v>
      </c>
    </row>
    <row r="3" spans="1:4" x14ac:dyDescent="0.3">
      <c r="A3" s="232"/>
    </row>
    <row r="4" spans="1:4" x14ac:dyDescent="0.3">
      <c r="A4" s="383"/>
      <c r="B4" s="235" t="s">
        <v>258</v>
      </c>
      <c r="C4" s="329" t="s">
        <v>259</v>
      </c>
      <c r="D4" s="235" t="s">
        <v>257</v>
      </c>
    </row>
    <row r="5" spans="1:4" x14ac:dyDescent="0.3">
      <c r="A5" s="381" t="s">
        <v>449</v>
      </c>
      <c r="B5" s="411">
        <v>0.55700000000000005</v>
      </c>
      <c r="C5" s="412">
        <v>0.67700000000000005</v>
      </c>
      <c r="D5" s="411">
        <v>0.64100000000000001</v>
      </c>
    </row>
    <row r="6" spans="1:4" x14ac:dyDescent="0.3">
      <c r="A6" s="381" t="s">
        <v>450</v>
      </c>
      <c r="B6" s="411">
        <v>0.30499999999999999</v>
      </c>
      <c r="C6" s="412">
        <v>0.20200000000000001</v>
      </c>
      <c r="D6" s="411">
        <v>0.23300000000000001</v>
      </c>
    </row>
    <row r="7" spans="1:4" ht="14.5" x14ac:dyDescent="0.3">
      <c r="A7" s="381" t="s">
        <v>451</v>
      </c>
      <c r="B7" s="411">
        <v>0.13800000000000001</v>
      </c>
      <c r="C7" s="412">
        <v>0.121</v>
      </c>
      <c r="D7" s="411">
        <v>0.126</v>
      </c>
    </row>
    <row r="8" spans="1:4" x14ac:dyDescent="0.3">
      <c r="A8" s="383" t="s">
        <v>257</v>
      </c>
      <c r="B8" s="413">
        <v>1</v>
      </c>
      <c r="C8" s="414">
        <v>1</v>
      </c>
      <c r="D8" s="413">
        <v>1</v>
      </c>
    </row>
    <row r="9" spans="1:4" ht="12.75" customHeight="1" x14ac:dyDescent="0.3">
      <c r="A9" s="748" t="s">
        <v>452</v>
      </c>
      <c r="B9" s="748"/>
      <c r="C9" s="748"/>
      <c r="D9" s="748"/>
    </row>
    <row r="10" spans="1:4" x14ac:dyDescent="0.3">
      <c r="A10" s="749"/>
      <c r="B10" s="749"/>
      <c r="C10" s="749"/>
      <c r="D10" s="749"/>
    </row>
    <row r="11" spans="1:4" x14ac:dyDescent="0.3">
      <c r="A11" s="749"/>
      <c r="B11" s="749"/>
      <c r="C11" s="749"/>
      <c r="D11" s="749"/>
    </row>
    <row r="12" spans="1:4" x14ac:dyDescent="0.3">
      <c r="A12" s="749"/>
      <c r="B12" s="749"/>
      <c r="C12" s="749"/>
      <c r="D12" s="749"/>
    </row>
    <row r="13" spans="1:4" x14ac:dyDescent="0.3">
      <c r="A13" s="749"/>
      <c r="B13" s="749"/>
      <c r="C13" s="749"/>
      <c r="D13" s="749"/>
    </row>
    <row r="14" spans="1:4" x14ac:dyDescent="0.3">
      <c r="A14" s="50" t="s">
        <v>380</v>
      </c>
    </row>
  </sheetData>
  <mergeCells count="1">
    <mergeCell ref="A9:D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F6B48-4112-4EFB-8D5A-646BD9185D82}">
  <dimension ref="A1:D10"/>
  <sheetViews>
    <sheetView showGridLines="0" workbookViewId="0">
      <selection activeCell="D4" sqref="D4"/>
    </sheetView>
  </sheetViews>
  <sheetFormatPr baseColWidth="10" defaultColWidth="10.81640625" defaultRowHeight="13" x14ac:dyDescent="0.3"/>
  <cols>
    <col min="1" max="1" width="53.7265625" style="50" bestFit="1" customWidth="1"/>
    <col min="2" max="16384" width="10.81640625" style="50"/>
  </cols>
  <sheetData>
    <row r="1" spans="1:4" x14ac:dyDescent="0.3">
      <c r="A1" s="232" t="s">
        <v>327</v>
      </c>
    </row>
    <row r="2" spans="1:4" x14ac:dyDescent="0.3">
      <c r="A2" s="1" t="s">
        <v>329</v>
      </c>
    </row>
    <row r="4" spans="1:4" x14ac:dyDescent="0.3">
      <c r="A4" s="243"/>
      <c r="B4" s="247" t="s">
        <v>263</v>
      </c>
      <c r="C4" s="244" t="s">
        <v>259</v>
      </c>
      <c r="D4" s="247" t="s">
        <v>257</v>
      </c>
    </row>
    <row r="5" spans="1:4" x14ac:dyDescent="0.3">
      <c r="A5" s="248" t="s">
        <v>453</v>
      </c>
      <c r="B5" s="402">
        <v>0.61899999999999999</v>
      </c>
      <c r="C5" s="403">
        <v>0.873</v>
      </c>
      <c r="D5" s="415">
        <v>0.79700000000000004</v>
      </c>
    </row>
    <row r="6" spans="1:4" x14ac:dyDescent="0.3">
      <c r="A6" s="248" t="s">
        <v>454</v>
      </c>
      <c r="B6" s="402">
        <v>0.26700000000000002</v>
      </c>
      <c r="C6" s="403">
        <v>0.11700000000000001</v>
      </c>
      <c r="D6" s="415">
        <v>0.16200000000000001</v>
      </c>
    </row>
    <row r="7" spans="1:4" x14ac:dyDescent="0.3">
      <c r="A7" s="248" t="s">
        <v>265</v>
      </c>
      <c r="B7" s="402">
        <v>8.1000000000000003E-2</v>
      </c>
      <c r="C7" s="403">
        <v>0.01</v>
      </c>
      <c r="D7" s="415">
        <v>3.1E-2</v>
      </c>
    </row>
    <row r="8" spans="1:4" x14ac:dyDescent="0.3">
      <c r="A8" s="248" t="s">
        <v>455</v>
      </c>
      <c r="B8" s="402">
        <v>3.3000000000000002E-2</v>
      </c>
      <c r="C8" s="403">
        <v>0</v>
      </c>
      <c r="D8" s="415">
        <v>0.01</v>
      </c>
    </row>
    <row r="9" spans="1:4" x14ac:dyDescent="0.3">
      <c r="A9" s="246" t="s">
        <v>257</v>
      </c>
      <c r="B9" s="405">
        <v>1</v>
      </c>
      <c r="C9" s="406">
        <v>1</v>
      </c>
      <c r="D9" s="405">
        <v>1</v>
      </c>
    </row>
    <row r="10" spans="1:4" x14ac:dyDescent="0.3">
      <c r="A10" s="331" t="s">
        <v>380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95321-C7CA-45BC-9F00-2B31B9E08D05}">
  <dimension ref="A1:D12"/>
  <sheetViews>
    <sheetView showGridLines="0" workbookViewId="0">
      <selection activeCell="A13" sqref="A13"/>
    </sheetView>
  </sheetViews>
  <sheetFormatPr baseColWidth="10" defaultRowHeight="14.5" x14ac:dyDescent="0.35"/>
  <cols>
    <col min="1" max="1" width="36.7265625" customWidth="1"/>
    <col min="4" max="4" width="13.26953125" customWidth="1"/>
  </cols>
  <sheetData>
    <row r="1" spans="1:4" x14ac:dyDescent="0.35">
      <c r="A1" s="233" t="s">
        <v>328</v>
      </c>
    </row>
    <row r="2" spans="1:4" x14ac:dyDescent="0.35">
      <c r="A2" s="233" t="s">
        <v>456</v>
      </c>
    </row>
    <row r="4" spans="1:4" x14ac:dyDescent="0.35">
      <c r="A4" s="418"/>
      <c r="B4" s="421" t="s">
        <v>258</v>
      </c>
      <c r="C4" s="419" t="s">
        <v>259</v>
      </c>
      <c r="D4" s="421" t="s">
        <v>257</v>
      </c>
    </row>
    <row r="5" spans="1:4" x14ac:dyDescent="0.35">
      <c r="A5" s="416" t="s">
        <v>457</v>
      </c>
      <c r="B5" s="422">
        <v>0.186</v>
      </c>
      <c r="C5" s="417">
        <v>0.25600000000000001</v>
      </c>
      <c r="D5" s="422">
        <v>0.23499999999999999</v>
      </c>
    </row>
    <row r="6" spans="1:4" x14ac:dyDescent="0.35">
      <c r="A6" s="416" t="s">
        <v>458</v>
      </c>
      <c r="B6" s="422">
        <v>0.2</v>
      </c>
      <c r="C6" s="417">
        <v>0.19800000000000001</v>
      </c>
      <c r="D6" s="422">
        <v>0.19900000000000001</v>
      </c>
    </row>
    <row r="7" spans="1:4" x14ac:dyDescent="0.35">
      <c r="A7" s="416" t="s">
        <v>266</v>
      </c>
      <c r="B7" s="422">
        <v>0.157</v>
      </c>
      <c r="C7" s="417">
        <v>5.8999999999999997E-2</v>
      </c>
      <c r="D7" s="422">
        <v>8.8999999999999996E-2</v>
      </c>
    </row>
    <row r="8" spans="1:4" x14ac:dyDescent="0.35">
      <c r="A8" s="416" t="s">
        <v>459</v>
      </c>
      <c r="B8" s="422">
        <v>3.3000000000000002E-2</v>
      </c>
      <c r="C8" s="417">
        <v>0.08</v>
      </c>
      <c r="D8" s="422">
        <v>6.6000000000000003E-2</v>
      </c>
    </row>
    <row r="9" spans="1:4" x14ac:dyDescent="0.35">
      <c r="A9" s="416" t="s">
        <v>460</v>
      </c>
      <c r="B9" s="422">
        <v>0.21</v>
      </c>
      <c r="C9" s="417">
        <v>0.40699999999999997</v>
      </c>
      <c r="D9" s="422">
        <v>0.34799999999999998</v>
      </c>
    </row>
    <row r="10" spans="1:4" x14ac:dyDescent="0.35">
      <c r="A10" s="416" t="s">
        <v>461</v>
      </c>
      <c r="B10" s="422">
        <v>0.214</v>
      </c>
      <c r="C10" s="417">
        <v>0</v>
      </c>
      <c r="D10" s="422">
        <v>6.4000000000000001E-2</v>
      </c>
    </row>
    <row r="11" spans="1:4" x14ac:dyDescent="0.35">
      <c r="A11" s="418" t="s">
        <v>257</v>
      </c>
      <c r="B11" s="423">
        <v>1</v>
      </c>
      <c r="C11" s="420">
        <v>1</v>
      </c>
      <c r="D11" s="423">
        <v>1</v>
      </c>
    </row>
    <row r="12" spans="1:4" x14ac:dyDescent="0.35">
      <c r="A12" t="s">
        <v>380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5BEDC-F0B1-4E0C-98EF-A112D72E7D6B}">
  <dimension ref="A1:G17"/>
  <sheetViews>
    <sheetView showGridLines="0" workbookViewId="0">
      <selection activeCell="H14" sqref="H14"/>
    </sheetView>
  </sheetViews>
  <sheetFormatPr baseColWidth="10" defaultColWidth="10.81640625" defaultRowHeight="13" x14ac:dyDescent="0.3"/>
  <cols>
    <col min="1" max="1" width="44.1796875" style="50" customWidth="1"/>
    <col min="2" max="2" width="39.54296875" style="50" bestFit="1" customWidth="1"/>
    <col min="3" max="16384" width="10.81640625" style="50"/>
  </cols>
  <sheetData>
    <row r="1" spans="1:7" x14ac:dyDescent="0.3">
      <c r="A1" s="233" t="s">
        <v>497</v>
      </c>
    </row>
    <row r="2" spans="1:7" x14ac:dyDescent="0.3">
      <c r="A2" s="233" t="s">
        <v>330</v>
      </c>
    </row>
    <row r="4" spans="1:7" x14ac:dyDescent="0.3">
      <c r="A4" s="750" t="s">
        <v>267</v>
      </c>
      <c r="B4" s="752" t="s">
        <v>268</v>
      </c>
      <c r="C4" s="754" t="s">
        <v>462</v>
      </c>
      <c r="D4" s="754"/>
      <c r="E4" s="754"/>
      <c r="F4" s="754"/>
      <c r="G4" s="755"/>
    </row>
    <row r="5" spans="1:7" x14ac:dyDescent="0.3">
      <c r="A5" s="751"/>
      <c r="B5" s="753"/>
      <c r="C5" s="330">
        <v>2021</v>
      </c>
      <c r="D5" s="329">
        <v>2020</v>
      </c>
      <c r="E5" s="235">
        <v>2019</v>
      </c>
      <c r="F5" s="329">
        <v>2018</v>
      </c>
      <c r="G5" s="235">
        <v>2017</v>
      </c>
    </row>
    <row r="6" spans="1:7" ht="14.5" x14ac:dyDescent="0.3">
      <c r="A6" s="381" t="s">
        <v>463</v>
      </c>
      <c r="B6" s="388" t="s">
        <v>269</v>
      </c>
      <c r="C6" s="388">
        <v>151</v>
      </c>
      <c r="D6" s="384">
        <v>150</v>
      </c>
      <c r="E6" s="388">
        <v>146</v>
      </c>
      <c r="F6" s="384">
        <v>138</v>
      </c>
      <c r="G6" s="388">
        <v>130</v>
      </c>
    </row>
    <row r="7" spans="1:7" x14ac:dyDescent="0.3">
      <c r="A7" s="756" t="s">
        <v>270</v>
      </c>
      <c r="B7" s="409" t="s">
        <v>271</v>
      </c>
      <c r="C7" s="409">
        <v>5</v>
      </c>
      <c r="D7" s="408">
        <v>5</v>
      </c>
      <c r="E7" s="409">
        <v>5</v>
      </c>
      <c r="F7" s="408">
        <v>5</v>
      </c>
      <c r="G7" s="409">
        <v>5</v>
      </c>
    </row>
    <row r="8" spans="1:7" x14ac:dyDescent="0.3">
      <c r="A8" s="757"/>
      <c r="B8" s="388" t="s">
        <v>272</v>
      </c>
      <c r="C8" s="388">
        <v>1</v>
      </c>
      <c r="D8" s="384">
        <v>1</v>
      </c>
      <c r="E8" s="388">
        <v>1</v>
      </c>
      <c r="F8" s="384">
        <v>1</v>
      </c>
      <c r="G8" s="388">
        <v>1</v>
      </c>
    </row>
    <row r="9" spans="1:7" ht="14.5" x14ac:dyDescent="0.3">
      <c r="A9" s="758"/>
      <c r="B9" s="425" t="s">
        <v>464</v>
      </c>
      <c r="C9" s="425">
        <v>1</v>
      </c>
      <c r="D9" s="424">
        <v>1</v>
      </c>
      <c r="E9" s="425">
        <v>1</v>
      </c>
      <c r="F9" s="424">
        <v>1</v>
      </c>
      <c r="G9" s="425">
        <v>1</v>
      </c>
    </row>
    <row r="10" spans="1:7" x14ac:dyDescent="0.3">
      <c r="A10" s="382" t="s">
        <v>273</v>
      </c>
      <c r="B10" s="236" t="s">
        <v>274</v>
      </c>
      <c r="C10" s="236">
        <v>15</v>
      </c>
      <c r="D10" s="410">
        <v>15</v>
      </c>
      <c r="E10" s="236">
        <v>14</v>
      </c>
      <c r="F10" s="410">
        <v>14</v>
      </c>
      <c r="G10" s="236">
        <v>14</v>
      </c>
    </row>
    <row r="11" spans="1:7" ht="14.5" x14ac:dyDescent="0.3">
      <c r="A11" s="381" t="s">
        <v>465</v>
      </c>
      <c r="B11" s="388" t="s">
        <v>466</v>
      </c>
      <c r="C11" s="388">
        <v>1</v>
      </c>
      <c r="D11" s="384">
        <v>1</v>
      </c>
      <c r="E11" s="388">
        <v>1</v>
      </c>
      <c r="F11" s="384">
        <v>1</v>
      </c>
      <c r="G11" s="388">
        <v>1</v>
      </c>
    </row>
    <row r="12" spans="1:7" x14ac:dyDescent="0.3">
      <c r="A12" s="383" t="s">
        <v>233</v>
      </c>
      <c r="B12" s="389"/>
      <c r="C12" s="389">
        <v>174</v>
      </c>
      <c r="D12" s="386">
        <v>173</v>
      </c>
      <c r="E12" s="389">
        <v>168</v>
      </c>
      <c r="F12" s="386">
        <v>160</v>
      </c>
      <c r="G12" s="389">
        <v>152</v>
      </c>
    </row>
    <row r="13" spans="1:7" x14ac:dyDescent="0.3">
      <c r="A13" s="407" t="s">
        <v>467</v>
      </c>
    </row>
    <row r="14" spans="1:7" x14ac:dyDescent="0.3">
      <c r="A14" s="407" t="s">
        <v>468</v>
      </c>
    </row>
    <row r="15" spans="1:7" x14ac:dyDescent="0.3">
      <c r="A15" s="407" t="s">
        <v>469</v>
      </c>
    </row>
    <row r="16" spans="1:7" x14ac:dyDescent="0.3">
      <c r="A16" s="407" t="s">
        <v>470</v>
      </c>
    </row>
    <row r="17" spans="1:1" x14ac:dyDescent="0.3">
      <c r="A17" s="50" t="s">
        <v>23</v>
      </c>
    </row>
  </sheetData>
  <mergeCells count="4">
    <mergeCell ref="A4:A5"/>
    <mergeCell ref="B4:B5"/>
    <mergeCell ref="C4:G4"/>
    <mergeCell ref="A7:A9"/>
  </mergeCells>
  <pageMargins left="0.7" right="0.7" top="0.75" bottom="0.75" header="0.3" footer="0.3"/>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DB1BC-001C-4029-A7D0-176042D83C6D}">
  <dimension ref="A1:K15"/>
  <sheetViews>
    <sheetView showGridLines="0" workbookViewId="0">
      <selection activeCell="C23" sqref="C23"/>
    </sheetView>
  </sheetViews>
  <sheetFormatPr baseColWidth="10" defaultColWidth="10.81640625" defaultRowHeight="13" x14ac:dyDescent="0.3"/>
  <cols>
    <col min="1" max="1" width="13.54296875" style="50" customWidth="1"/>
    <col min="2" max="16384" width="10.81640625" style="50"/>
  </cols>
  <sheetData>
    <row r="1" spans="1:11" x14ac:dyDescent="0.3">
      <c r="A1" s="233" t="s">
        <v>498</v>
      </c>
    </row>
    <row r="2" spans="1:11" x14ac:dyDescent="0.3">
      <c r="A2" s="232" t="s">
        <v>472</v>
      </c>
    </row>
    <row r="4" spans="1:11" ht="12.75" customHeight="1" x14ac:dyDescent="0.3">
      <c r="A4" s="764" t="s">
        <v>275</v>
      </c>
      <c r="B4" s="761" t="s">
        <v>471</v>
      </c>
      <c r="C4" s="762"/>
      <c r="D4" s="762"/>
      <c r="E4" s="762"/>
      <c r="F4" s="762"/>
      <c r="G4" s="762"/>
      <c r="H4" s="762"/>
      <c r="I4" s="762"/>
      <c r="J4" s="762"/>
      <c r="K4" s="763"/>
    </row>
    <row r="5" spans="1:11" x14ac:dyDescent="0.3">
      <c r="A5" s="765"/>
      <c r="B5" s="759">
        <v>2021</v>
      </c>
      <c r="C5" s="760"/>
      <c r="D5" s="766">
        <v>2020</v>
      </c>
      <c r="E5" s="766"/>
      <c r="F5" s="759">
        <v>2019</v>
      </c>
      <c r="G5" s="760"/>
      <c r="H5" s="766">
        <v>2018</v>
      </c>
      <c r="I5" s="766"/>
      <c r="J5" s="759">
        <v>2017</v>
      </c>
      <c r="K5" s="760"/>
    </row>
    <row r="6" spans="1:11" x14ac:dyDescent="0.3">
      <c r="A6" s="426"/>
      <c r="B6" s="427" t="s">
        <v>276</v>
      </c>
      <c r="C6" s="428" t="s">
        <v>277</v>
      </c>
      <c r="D6" s="429" t="s">
        <v>276</v>
      </c>
      <c r="E6" s="429" t="s">
        <v>277</v>
      </c>
      <c r="F6" s="427" t="s">
        <v>276</v>
      </c>
      <c r="G6" s="428" t="s">
        <v>277</v>
      </c>
      <c r="H6" s="429" t="s">
        <v>276</v>
      </c>
      <c r="I6" s="429" t="s">
        <v>277</v>
      </c>
      <c r="J6" s="427" t="s">
        <v>276</v>
      </c>
      <c r="K6" s="428" t="s">
        <v>277</v>
      </c>
    </row>
    <row r="7" spans="1:11" x14ac:dyDescent="0.3">
      <c r="A7" s="430">
        <v>1</v>
      </c>
      <c r="B7" s="431">
        <v>110</v>
      </c>
      <c r="C7" s="432">
        <v>0.63</v>
      </c>
      <c r="D7" s="433">
        <v>96</v>
      </c>
      <c r="E7" s="403">
        <v>0.55000000000000004</v>
      </c>
      <c r="F7" s="431">
        <v>75</v>
      </c>
      <c r="G7" s="432">
        <v>0.44</v>
      </c>
      <c r="H7" s="433">
        <v>70</v>
      </c>
      <c r="I7" s="403">
        <v>0.44</v>
      </c>
      <c r="J7" s="431">
        <v>69</v>
      </c>
      <c r="K7" s="432">
        <v>0.45</v>
      </c>
    </row>
    <row r="8" spans="1:11" x14ac:dyDescent="0.3">
      <c r="A8" s="256" t="s">
        <v>278</v>
      </c>
      <c r="B8" s="431">
        <v>53</v>
      </c>
      <c r="C8" s="432">
        <v>0.31</v>
      </c>
      <c r="D8" s="433">
        <v>60</v>
      </c>
      <c r="E8" s="403">
        <v>0.35</v>
      </c>
      <c r="F8" s="431">
        <v>72</v>
      </c>
      <c r="G8" s="432">
        <v>0.43</v>
      </c>
      <c r="H8" s="433">
        <v>58</v>
      </c>
      <c r="I8" s="403">
        <v>0.36</v>
      </c>
      <c r="J8" s="431">
        <v>61</v>
      </c>
      <c r="K8" s="432">
        <v>0.4</v>
      </c>
    </row>
    <row r="9" spans="1:11" x14ac:dyDescent="0.3">
      <c r="A9" s="256" t="s">
        <v>279</v>
      </c>
      <c r="B9" s="431">
        <v>11</v>
      </c>
      <c r="C9" s="432">
        <v>0.06</v>
      </c>
      <c r="D9" s="433">
        <v>17</v>
      </c>
      <c r="E9" s="403">
        <v>0.1</v>
      </c>
      <c r="F9" s="431">
        <v>21</v>
      </c>
      <c r="G9" s="432">
        <v>0.13</v>
      </c>
      <c r="H9" s="433">
        <v>27</v>
      </c>
      <c r="I9" s="403">
        <v>0.17</v>
      </c>
      <c r="J9" s="431">
        <v>21</v>
      </c>
      <c r="K9" s="432">
        <v>0.14000000000000001</v>
      </c>
    </row>
    <row r="10" spans="1:11" x14ac:dyDescent="0.3">
      <c r="A10" s="256" t="s">
        <v>280</v>
      </c>
      <c r="B10" s="431">
        <v>0</v>
      </c>
      <c r="C10" s="432">
        <v>0</v>
      </c>
      <c r="D10" s="433">
        <v>0</v>
      </c>
      <c r="E10" s="403">
        <v>0</v>
      </c>
      <c r="F10" s="431">
        <v>0</v>
      </c>
      <c r="G10" s="432">
        <v>0</v>
      </c>
      <c r="H10" s="433">
        <v>5</v>
      </c>
      <c r="I10" s="403">
        <v>0.03</v>
      </c>
      <c r="J10" s="431">
        <v>1</v>
      </c>
      <c r="K10" s="432">
        <v>0.01</v>
      </c>
    </row>
    <row r="11" spans="1:11" x14ac:dyDescent="0.3">
      <c r="A11" s="256" t="s">
        <v>281</v>
      </c>
      <c r="B11" s="431">
        <v>0</v>
      </c>
      <c r="C11" s="432">
        <v>0</v>
      </c>
      <c r="D11" s="433">
        <v>0</v>
      </c>
      <c r="E11" s="403">
        <v>0</v>
      </c>
      <c r="F11" s="431">
        <v>0</v>
      </c>
      <c r="G11" s="432">
        <v>0</v>
      </c>
      <c r="H11" s="433">
        <v>0</v>
      </c>
      <c r="I11" s="403">
        <v>0</v>
      </c>
      <c r="J11" s="431">
        <v>0</v>
      </c>
      <c r="K11" s="432">
        <v>0</v>
      </c>
    </row>
    <row r="12" spans="1:11" x14ac:dyDescent="0.3">
      <c r="A12" s="256" t="s">
        <v>282</v>
      </c>
      <c r="B12" s="431">
        <v>0</v>
      </c>
      <c r="C12" s="432">
        <v>0</v>
      </c>
      <c r="D12" s="433">
        <v>0</v>
      </c>
      <c r="E12" s="403">
        <v>0</v>
      </c>
      <c r="F12" s="431">
        <v>0</v>
      </c>
      <c r="G12" s="432">
        <v>0</v>
      </c>
      <c r="H12" s="433">
        <v>0</v>
      </c>
      <c r="I12" s="403">
        <v>0</v>
      </c>
      <c r="J12" s="431">
        <v>0</v>
      </c>
      <c r="K12" s="432">
        <v>0</v>
      </c>
    </row>
    <row r="13" spans="1:11" x14ac:dyDescent="0.3">
      <c r="A13" s="256" t="s">
        <v>283</v>
      </c>
      <c r="B13" s="431">
        <v>0</v>
      </c>
      <c r="C13" s="432">
        <v>0</v>
      </c>
      <c r="D13" s="433">
        <v>0</v>
      </c>
      <c r="E13" s="403">
        <v>0</v>
      </c>
      <c r="F13" s="431">
        <v>0</v>
      </c>
      <c r="G13" s="432">
        <v>0</v>
      </c>
      <c r="H13" s="433">
        <v>0</v>
      </c>
      <c r="I13" s="403">
        <v>0</v>
      </c>
      <c r="J13" s="431">
        <v>0</v>
      </c>
      <c r="K13" s="432">
        <v>0</v>
      </c>
    </row>
    <row r="14" spans="1:11" x14ac:dyDescent="0.3">
      <c r="A14" s="434" t="s">
        <v>45</v>
      </c>
      <c r="B14" s="435">
        <v>174</v>
      </c>
      <c r="C14" s="436">
        <v>1</v>
      </c>
      <c r="D14" s="437">
        <v>173</v>
      </c>
      <c r="E14" s="406">
        <v>1</v>
      </c>
      <c r="F14" s="435">
        <v>168</v>
      </c>
      <c r="G14" s="436">
        <v>1</v>
      </c>
      <c r="H14" s="437">
        <v>160</v>
      </c>
      <c r="I14" s="406">
        <v>1</v>
      </c>
      <c r="J14" s="435">
        <v>152</v>
      </c>
      <c r="K14" s="436">
        <v>1</v>
      </c>
    </row>
    <row r="15" spans="1:11" x14ac:dyDescent="0.3">
      <c r="A15" s="50" t="s">
        <v>23</v>
      </c>
    </row>
  </sheetData>
  <mergeCells count="7">
    <mergeCell ref="J5:K5"/>
    <mergeCell ref="B4:K4"/>
    <mergeCell ref="A4:A5"/>
    <mergeCell ref="B5:C5"/>
    <mergeCell ref="D5:E5"/>
    <mergeCell ref="F5:G5"/>
    <mergeCell ref="H5:I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B24E-08D9-4384-A41E-9F658A8D060E}">
  <dimension ref="A1:I24"/>
  <sheetViews>
    <sheetView workbookViewId="0">
      <selection activeCell="H13" sqref="H13"/>
    </sheetView>
  </sheetViews>
  <sheetFormatPr baseColWidth="10" defaultColWidth="11.453125" defaultRowHeight="13" x14ac:dyDescent="0.3"/>
  <cols>
    <col min="1" max="1" width="35.7265625" style="60" bestFit="1" customWidth="1"/>
    <col min="2" max="3" width="14.453125" style="60" customWidth="1"/>
    <col min="4" max="4" width="15.7265625" style="60" customWidth="1"/>
    <col min="5" max="5" width="11" style="60" bestFit="1" customWidth="1"/>
    <col min="6" max="7" width="11.453125" style="60"/>
    <col min="8" max="8" width="16.26953125" style="60" customWidth="1"/>
    <col min="9" max="16384" width="11.453125" style="60"/>
  </cols>
  <sheetData>
    <row r="1" spans="1:9" x14ac:dyDescent="0.3">
      <c r="A1" s="668" t="s">
        <v>231</v>
      </c>
      <c r="B1" s="668"/>
      <c r="C1" s="668"/>
      <c r="D1" s="668"/>
      <c r="E1" s="668"/>
    </row>
    <row r="2" spans="1:9" x14ac:dyDescent="0.3">
      <c r="A2" s="668" t="s">
        <v>349</v>
      </c>
      <c r="B2" s="668"/>
      <c r="C2" s="668"/>
      <c r="D2" s="668"/>
      <c r="E2" s="668"/>
    </row>
    <row r="3" spans="1:9" x14ac:dyDescent="0.3">
      <c r="A3" s="669" t="s">
        <v>350</v>
      </c>
      <c r="B3" s="669"/>
      <c r="C3" s="669"/>
      <c r="D3" s="669"/>
      <c r="E3" s="669"/>
    </row>
    <row r="4" spans="1:9" x14ac:dyDescent="0.3">
      <c r="A4" s="62"/>
      <c r="B4" s="62"/>
      <c r="C4" s="62"/>
      <c r="D4" s="62"/>
      <c r="E4" s="62"/>
    </row>
    <row r="5" spans="1:9" ht="12.75" customHeight="1" x14ac:dyDescent="0.3">
      <c r="A5" s="680" t="s">
        <v>111</v>
      </c>
      <c r="B5" s="683" t="s">
        <v>405</v>
      </c>
      <c r="C5" s="672" t="s">
        <v>406</v>
      </c>
      <c r="D5" s="672" t="s">
        <v>409</v>
      </c>
      <c r="E5" s="674" t="s">
        <v>408</v>
      </c>
      <c r="F5" s="675"/>
    </row>
    <row r="6" spans="1:9" x14ac:dyDescent="0.3">
      <c r="A6" s="681"/>
      <c r="B6" s="684"/>
      <c r="C6" s="673"/>
      <c r="D6" s="673"/>
      <c r="E6" s="676"/>
      <c r="F6" s="677"/>
    </row>
    <row r="7" spans="1:9" x14ac:dyDescent="0.3">
      <c r="A7" s="681"/>
      <c r="B7" s="684"/>
      <c r="C7" s="673"/>
      <c r="D7" s="673"/>
      <c r="E7" s="676"/>
      <c r="F7" s="677"/>
    </row>
    <row r="8" spans="1:9" x14ac:dyDescent="0.3">
      <c r="A8" s="681"/>
      <c r="B8" s="133" t="s">
        <v>51</v>
      </c>
      <c r="C8" s="66" t="s">
        <v>52</v>
      </c>
      <c r="D8" s="66" t="s">
        <v>53</v>
      </c>
      <c r="E8" s="676"/>
      <c r="F8" s="677"/>
    </row>
    <row r="9" spans="1:9" ht="26" x14ac:dyDescent="0.3">
      <c r="A9" s="682"/>
      <c r="B9" s="134" t="s">
        <v>184</v>
      </c>
      <c r="C9" s="68" t="s">
        <v>184</v>
      </c>
      <c r="D9" s="68" t="s">
        <v>184</v>
      </c>
      <c r="E9" s="69" t="s">
        <v>54</v>
      </c>
      <c r="F9" s="51" t="s">
        <v>109</v>
      </c>
      <c r="H9" s="71"/>
      <c r="I9" s="71"/>
    </row>
    <row r="10" spans="1:9" x14ac:dyDescent="0.3">
      <c r="A10" s="194" t="s">
        <v>112</v>
      </c>
      <c r="B10" s="130">
        <v>18501663.016130451</v>
      </c>
      <c r="C10" s="130">
        <v>24257426.901999999</v>
      </c>
      <c r="D10" s="130">
        <v>5755763.8858695477</v>
      </c>
      <c r="E10" s="296">
        <v>15.932362201013106</v>
      </c>
      <c r="F10" s="296">
        <v>9.1532466567422937</v>
      </c>
      <c r="H10" s="317"/>
      <c r="I10" s="316"/>
    </row>
    <row r="11" spans="1:9" x14ac:dyDescent="0.3">
      <c r="A11" s="195" t="s">
        <v>113</v>
      </c>
      <c r="B11" s="131">
        <v>4250645.5360000003</v>
      </c>
      <c r="C11" s="131">
        <v>4343549.6850000005</v>
      </c>
      <c r="D11" s="131">
        <v>92904.149000000209</v>
      </c>
      <c r="E11" s="295">
        <v>35.816841728106887</v>
      </c>
      <c r="F11" s="295">
        <v>1.638985939986171</v>
      </c>
      <c r="H11" s="82"/>
      <c r="I11" s="315"/>
    </row>
    <row r="12" spans="1:9" x14ac:dyDescent="0.3">
      <c r="A12" s="195" t="s">
        <v>114</v>
      </c>
      <c r="B12" s="131">
        <v>14251017.480130453</v>
      </c>
      <c r="C12" s="131">
        <v>19913877.217</v>
      </c>
      <c r="D12" s="131">
        <v>5662859.7368695475</v>
      </c>
      <c r="E12" s="295">
        <v>12.344775143155907</v>
      </c>
      <c r="F12" s="295">
        <v>7.5142607167561231</v>
      </c>
      <c r="H12" s="82"/>
      <c r="I12" s="315"/>
    </row>
    <row r="13" spans="1:9" x14ac:dyDescent="0.3">
      <c r="A13" s="194" t="s">
        <v>115</v>
      </c>
      <c r="B13" s="130">
        <v>22679924.446976714</v>
      </c>
      <c r="C13" s="130">
        <v>24869592.305000003</v>
      </c>
      <c r="D13" s="130">
        <v>2189667.8580232896</v>
      </c>
      <c r="E13" s="296">
        <v>-1.7159646453838717</v>
      </c>
      <c r="F13" s="296">
        <v>9.3842398676471603</v>
      </c>
      <c r="H13" s="317"/>
      <c r="I13" s="316"/>
    </row>
    <row r="14" spans="1:9" x14ac:dyDescent="0.3">
      <c r="A14" s="194" t="s">
        <v>116</v>
      </c>
      <c r="B14" s="130">
        <v>3083393.1439508116</v>
      </c>
      <c r="C14" s="130">
        <v>2171146.284</v>
      </c>
      <c r="D14" s="130">
        <v>-912246.8599508116</v>
      </c>
      <c r="E14" s="296">
        <v>-28.089579987792046</v>
      </c>
      <c r="F14" s="296">
        <v>0.81925579104529611</v>
      </c>
      <c r="H14" s="317"/>
      <c r="I14" s="316"/>
    </row>
    <row r="15" spans="1:9" x14ac:dyDescent="0.3">
      <c r="A15" s="196" t="s">
        <v>117</v>
      </c>
      <c r="B15" s="131">
        <v>1337682.0558004575</v>
      </c>
      <c r="C15" s="131">
        <v>1284175.4310000001</v>
      </c>
      <c r="D15" s="131">
        <v>-53506.624800457386</v>
      </c>
      <c r="E15" s="295">
        <v>-3.7917206191648067</v>
      </c>
      <c r="F15" s="295">
        <v>0.48456806725457802</v>
      </c>
      <c r="H15" s="82"/>
      <c r="I15" s="315"/>
    </row>
    <row r="16" spans="1:9" x14ac:dyDescent="0.3">
      <c r="A16" s="196" t="s">
        <v>118</v>
      </c>
      <c r="B16" s="131">
        <v>1728172.3909221573</v>
      </c>
      <c r="C16" s="131">
        <v>877058.853</v>
      </c>
      <c r="D16" s="131">
        <v>-851113.53792215732</v>
      </c>
      <c r="E16" s="295">
        <v>-47.622406615527659</v>
      </c>
      <c r="F16" s="295">
        <v>0.33094755047274144</v>
      </c>
      <c r="H16" s="82"/>
      <c r="I16" s="315"/>
    </row>
    <row r="17" spans="1:9" x14ac:dyDescent="0.3">
      <c r="A17" s="197" t="s">
        <v>119</v>
      </c>
      <c r="B17" s="131">
        <v>17538.697228196852</v>
      </c>
      <c r="C17" s="131">
        <v>9912</v>
      </c>
      <c r="D17" s="131">
        <v>-7626.6972281968519</v>
      </c>
      <c r="E17" s="295">
        <v>-0.4629796997500657</v>
      </c>
      <c r="F17" s="295">
        <v>3.7401733179766592E-3</v>
      </c>
      <c r="H17" s="82"/>
      <c r="I17" s="315"/>
    </row>
    <row r="18" spans="1:9" x14ac:dyDescent="0.3">
      <c r="A18" s="194" t="s">
        <v>120</v>
      </c>
      <c r="B18" s="130">
        <v>711515.63346716948</v>
      </c>
      <c r="C18" s="130">
        <v>721108.88100000005</v>
      </c>
      <c r="D18" s="130">
        <v>9593.2475328305736</v>
      </c>
      <c r="E18" s="296">
        <v>9.9081556667879322</v>
      </c>
      <c r="F18" s="296">
        <v>0.27210171469655026</v>
      </c>
      <c r="H18" s="317"/>
      <c r="I18" s="316"/>
    </row>
    <row r="19" spans="1:9" x14ac:dyDescent="0.3">
      <c r="A19" s="194" t="s">
        <v>121</v>
      </c>
      <c r="B19" s="130">
        <v>449131.71809407382</v>
      </c>
      <c r="C19" s="130">
        <v>627312.79399999999</v>
      </c>
      <c r="D19" s="130">
        <v>178181.07590592618</v>
      </c>
      <c r="E19" s="296">
        <v>20.670498712670348</v>
      </c>
      <c r="F19" s="296">
        <v>0.23670889569654849</v>
      </c>
      <c r="H19" s="317"/>
      <c r="I19" s="316"/>
    </row>
    <row r="20" spans="1:9" x14ac:dyDescent="0.3">
      <c r="A20" s="194" t="s">
        <v>122</v>
      </c>
      <c r="B20" s="130">
        <v>323801.11545503035</v>
      </c>
      <c r="C20" s="130">
        <v>-11420.619999999879</v>
      </c>
      <c r="D20" s="130">
        <v>-335221.73545503023</v>
      </c>
      <c r="E20" s="296">
        <v>-91.547410958585033</v>
      </c>
      <c r="F20" s="296">
        <v>-4.3094328287681741E-3</v>
      </c>
      <c r="H20" s="317"/>
      <c r="I20" s="316"/>
    </row>
    <row r="21" spans="1:9" x14ac:dyDescent="0.3">
      <c r="A21" s="121" t="s">
        <v>123</v>
      </c>
      <c r="B21" s="132">
        <v>45749429.074074253</v>
      </c>
      <c r="C21" s="132">
        <v>52635166.546000004</v>
      </c>
      <c r="D21" s="132">
        <v>6885737.4719257504</v>
      </c>
      <c r="E21" s="297">
        <v>4.6681717034988246</v>
      </c>
      <c r="F21" s="297">
        <v>19.86124349299908</v>
      </c>
      <c r="H21" s="317"/>
      <c r="I21" s="316"/>
    </row>
    <row r="22" spans="1:9" x14ac:dyDescent="0.3">
      <c r="A22" s="99" t="s">
        <v>66</v>
      </c>
      <c r="B22" s="99"/>
    </row>
    <row r="24" spans="1:9" x14ac:dyDescent="0.3">
      <c r="B24" s="82"/>
      <c r="C24" s="82"/>
      <c r="D24" s="82"/>
    </row>
  </sheetData>
  <mergeCells count="8">
    <mergeCell ref="A1:E1"/>
    <mergeCell ref="A2:E2"/>
    <mergeCell ref="A3:E3"/>
    <mergeCell ref="A5:A9"/>
    <mergeCell ref="B5:B7"/>
    <mergeCell ref="C5:C7"/>
    <mergeCell ref="D5:D7"/>
    <mergeCell ref="E5:F8"/>
  </mergeCells>
  <conditionalFormatting sqref="A17">
    <cfRule type="cellIs" dxfId="0" priority="1" stopIfTrue="1" operator="equal">
      <formula>"n.d."</formula>
    </cfRule>
  </conditionalFormatting>
  <pageMargins left="0.7" right="0.7" top="0.75" bottom="0.75" header="0.3" footer="0.3"/>
  <ignoredErrors>
    <ignoredError sqref="B8:C8"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55E0-FADD-4465-AB83-6EC773C2F141}">
  <dimension ref="A1:D10"/>
  <sheetViews>
    <sheetView showGridLines="0" workbookViewId="0">
      <selection activeCell="E17" sqref="E17"/>
    </sheetView>
  </sheetViews>
  <sheetFormatPr baseColWidth="10" defaultColWidth="10.81640625" defaultRowHeight="13" x14ac:dyDescent="0.3"/>
  <cols>
    <col min="1" max="1" width="33.54296875" style="50" bestFit="1" customWidth="1"/>
    <col min="2" max="16384" width="10.81640625" style="50"/>
  </cols>
  <sheetData>
    <row r="1" spans="1:4" x14ac:dyDescent="0.3">
      <c r="A1" s="233" t="s">
        <v>499</v>
      </c>
    </row>
    <row r="2" spans="1:4" x14ac:dyDescent="0.3">
      <c r="A2" s="232" t="s">
        <v>473</v>
      </c>
    </row>
    <row r="4" spans="1:4" ht="24" customHeight="1" x14ac:dyDescent="0.3">
      <c r="A4" s="767" t="s">
        <v>284</v>
      </c>
      <c r="B4" s="769" t="s">
        <v>285</v>
      </c>
      <c r="C4" s="770"/>
      <c r="D4" s="771"/>
    </row>
    <row r="5" spans="1:4" x14ac:dyDescent="0.3">
      <c r="A5" s="768"/>
      <c r="B5" s="247">
        <v>2021</v>
      </c>
      <c r="C5" s="247">
        <v>2020</v>
      </c>
      <c r="D5" s="247">
        <v>2019</v>
      </c>
    </row>
    <row r="6" spans="1:4" x14ac:dyDescent="0.3">
      <c r="A6" s="248" t="s">
        <v>286</v>
      </c>
      <c r="B6" s="402">
        <v>0.98699999999999999</v>
      </c>
      <c r="C6" s="402">
        <v>0.98899999999999999</v>
      </c>
      <c r="D6" s="402">
        <v>0.98699999999999999</v>
      </c>
    </row>
    <row r="7" spans="1:4" x14ac:dyDescent="0.3">
      <c r="A7" s="248" t="s">
        <v>287</v>
      </c>
      <c r="B7" s="402">
        <v>0.99399999999999999</v>
      </c>
      <c r="C7" s="402">
        <v>0.997</v>
      </c>
      <c r="D7" s="402">
        <v>0.995</v>
      </c>
    </row>
    <row r="8" spans="1:4" x14ac:dyDescent="0.3">
      <c r="A8" s="248" t="s">
        <v>288</v>
      </c>
      <c r="B8" s="402">
        <v>0.98799999999999999</v>
      </c>
      <c r="C8" s="402">
        <v>0.96899999999999997</v>
      </c>
      <c r="D8" s="402">
        <v>0.96699999999999997</v>
      </c>
    </row>
    <row r="9" spans="1:4" x14ac:dyDescent="0.3">
      <c r="A9" s="246" t="s">
        <v>474</v>
      </c>
      <c r="B9" s="405">
        <v>0.99</v>
      </c>
      <c r="C9" s="405">
        <v>0.98699999999999999</v>
      </c>
      <c r="D9" s="405">
        <v>0.98299999999999998</v>
      </c>
    </row>
    <row r="10" spans="1:4" x14ac:dyDescent="0.3">
      <c r="A10" s="50" t="s">
        <v>23</v>
      </c>
    </row>
  </sheetData>
  <mergeCells count="2">
    <mergeCell ref="A4:A5"/>
    <mergeCell ref="B4:D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5F656-5241-45E6-A716-43E88EA725BE}">
  <dimension ref="A1:I26"/>
  <sheetViews>
    <sheetView showGridLines="0" workbookViewId="0"/>
  </sheetViews>
  <sheetFormatPr baseColWidth="10" defaultColWidth="10.81640625" defaultRowHeight="13" x14ac:dyDescent="0.3"/>
  <cols>
    <col min="1" max="1" width="11.7265625" style="50" customWidth="1"/>
    <col min="2" max="2" width="36" style="50" customWidth="1"/>
    <col min="3" max="7" width="10.81640625" style="50"/>
    <col min="8" max="8" width="16.1796875" style="50" customWidth="1"/>
    <col min="9" max="9" width="15" style="50" customWidth="1"/>
    <col min="10" max="16384" width="10.81640625" style="50"/>
  </cols>
  <sheetData>
    <row r="1" spans="1:9" x14ac:dyDescent="0.3">
      <c r="A1" s="232" t="s">
        <v>500</v>
      </c>
    </row>
    <row r="2" spans="1:9" x14ac:dyDescent="0.3">
      <c r="A2" s="1" t="s">
        <v>475</v>
      </c>
    </row>
    <row r="4" spans="1:9" x14ac:dyDescent="0.3">
      <c r="A4" s="777" t="s">
        <v>289</v>
      </c>
      <c r="B4" s="746" t="s">
        <v>290</v>
      </c>
      <c r="C4" s="769" t="s">
        <v>476</v>
      </c>
      <c r="D4" s="770"/>
      <c r="E4" s="769" t="s">
        <v>477</v>
      </c>
      <c r="F4" s="771"/>
      <c r="G4" s="770" t="s">
        <v>478</v>
      </c>
      <c r="H4" s="771"/>
      <c r="I4" s="746" t="s">
        <v>479</v>
      </c>
    </row>
    <row r="5" spans="1:9" ht="26" x14ac:dyDescent="0.3">
      <c r="A5" s="778"/>
      <c r="B5" s="747"/>
      <c r="C5" s="441" t="s">
        <v>276</v>
      </c>
      <c r="D5" s="441" t="s">
        <v>277</v>
      </c>
      <c r="E5" s="340" t="s">
        <v>276</v>
      </c>
      <c r="F5" s="240" t="s">
        <v>277</v>
      </c>
      <c r="G5" s="441" t="s">
        <v>276</v>
      </c>
      <c r="H5" s="441" t="s">
        <v>480</v>
      </c>
      <c r="I5" s="747"/>
    </row>
    <row r="6" spans="1:9" x14ac:dyDescent="0.3">
      <c r="A6" s="772" t="s">
        <v>291</v>
      </c>
      <c r="B6" s="445" t="s">
        <v>481</v>
      </c>
      <c r="C6" s="341">
        <v>179</v>
      </c>
      <c r="D6" s="446">
        <v>0.83</v>
      </c>
      <c r="E6" s="450">
        <v>36</v>
      </c>
      <c r="F6" s="451">
        <v>0.17</v>
      </c>
      <c r="G6" s="341">
        <v>215</v>
      </c>
      <c r="H6" s="341" t="s">
        <v>482</v>
      </c>
      <c r="I6" s="455">
        <v>0.98899999999999999</v>
      </c>
    </row>
    <row r="7" spans="1:9" x14ac:dyDescent="0.3">
      <c r="A7" s="773"/>
      <c r="B7" s="442" t="s">
        <v>483</v>
      </c>
      <c r="C7" s="438">
        <v>12</v>
      </c>
      <c r="D7" s="439">
        <v>1</v>
      </c>
      <c r="E7" s="452"/>
      <c r="F7" s="440">
        <v>0</v>
      </c>
      <c r="G7" s="438">
        <v>12</v>
      </c>
      <c r="H7" s="439">
        <v>7.0000000000000007E-2</v>
      </c>
      <c r="I7" s="456">
        <v>1</v>
      </c>
    </row>
    <row r="8" spans="1:9" x14ac:dyDescent="0.3">
      <c r="A8" s="773"/>
      <c r="B8" s="442" t="s">
        <v>484</v>
      </c>
      <c r="C8" s="438">
        <v>154</v>
      </c>
      <c r="D8" s="439">
        <v>0.98</v>
      </c>
      <c r="E8" s="452">
        <v>3</v>
      </c>
      <c r="F8" s="440">
        <v>0.02</v>
      </c>
      <c r="G8" s="438">
        <v>157</v>
      </c>
      <c r="H8" s="439">
        <v>0.9</v>
      </c>
      <c r="I8" s="457">
        <v>0.996</v>
      </c>
    </row>
    <row r="9" spans="1:9" x14ac:dyDescent="0.3">
      <c r="A9" s="773"/>
      <c r="B9" s="442" t="s">
        <v>485</v>
      </c>
      <c r="C9" s="438">
        <v>12</v>
      </c>
      <c r="D9" s="439">
        <v>0.52</v>
      </c>
      <c r="E9" s="452">
        <v>11</v>
      </c>
      <c r="F9" s="440">
        <v>0.48</v>
      </c>
      <c r="G9" s="438">
        <v>23</v>
      </c>
      <c r="H9" s="439">
        <v>0.13</v>
      </c>
      <c r="I9" s="457">
        <v>0.90900000000000003</v>
      </c>
    </row>
    <row r="10" spans="1:9" x14ac:dyDescent="0.3">
      <c r="A10" s="774"/>
      <c r="B10" s="443" t="s">
        <v>292</v>
      </c>
      <c r="C10" s="447">
        <v>62</v>
      </c>
      <c r="D10" s="448">
        <v>0.98</v>
      </c>
      <c r="E10" s="453">
        <v>1</v>
      </c>
      <c r="F10" s="449">
        <v>0.02</v>
      </c>
      <c r="G10" s="447">
        <v>63</v>
      </c>
      <c r="H10" s="448">
        <v>0.36</v>
      </c>
      <c r="I10" s="458">
        <v>1</v>
      </c>
    </row>
    <row r="11" spans="1:9" x14ac:dyDescent="0.3">
      <c r="A11" s="772" t="s">
        <v>293</v>
      </c>
      <c r="B11" s="445" t="s">
        <v>486</v>
      </c>
      <c r="C11" s="341">
        <v>141</v>
      </c>
      <c r="D11" s="446">
        <v>0.82</v>
      </c>
      <c r="E11" s="450">
        <v>32</v>
      </c>
      <c r="F11" s="451">
        <v>0.18</v>
      </c>
      <c r="G11" s="341">
        <v>173</v>
      </c>
      <c r="H11" s="446">
        <v>0.99</v>
      </c>
      <c r="I11" s="455">
        <v>0.997</v>
      </c>
    </row>
    <row r="12" spans="1:9" x14ac:dyDescent="0.3">
      <c r="A12" s="773"/>
      <c r="B12" s="442" t="s">
        <v>295</v>
      </c>
      <c r="C12" s="438">
        <v>40</v>
      </c>
      <c r="D12" s="439">
        <v>0.95</v>
      </c>
      <c r="E12" s="452">
        <v>2</v>
      </c>
      <c r="F12" s="440">
        <v>0.05</v>
      </c>
      <c r="G12" s="438">
        <v>42</v>
      </c>
      <c r="H12" s="439">
        <v>0.24</v>
      </c>
      <c r="I12" s="457">
        <v>0.97099999999999997</v>
      </c>
    </row>
    <row r="13" spans="1:9" x14ac:dyDescent="0.3">
      <c r="A13" s="773"/>
      <c r="B13" s="442" t="s">
        <v>294</v>
      </c>
      <c r="C13" s="438">
        <v>147</v>
      </c>
      <c r="D13" s="439">
        <v>0.99</v>
      </c>
      <c r="E13" s="452">
        <v>2</v>
      </c>
      <c r="F13" s="440">
        <v>0.01</v>
      </c>
      <c r="G13" s="438">
        <v>149</v>
      </c>
      <c r="H13" s="439">
        <v>0.86</v>
      </c>
      <c r="I13" s="457">
        <v>0.99299999999999999</v>
      </c>
    </row>
    <row r="14" spans="1:9" x14ac:dyDescent="0.3">
      <c r="A14" s="774"/>
      <c r="B14" s="443" t="s">
        <v>487</v>
      </c>
      <c r="C14" s="447">
        <v>147</v>
      </c>
      <c r="D14" s="448">
        <v>0.87</v>
      </c>
      <c r="E14" s="453">
        <v>22</v>
      </c>
      <c r="F14" s="449">
        <v>0.13</v>
      </c>
      <c r="G14" s="447">
        <v>169</v>
      </c>
      <c r="H14" s="448">
        <v>0.97</v>
      </c>
      <c r="I14" s="459">
        <v>0.99399999999999999</v>
      </c>
    </row>
    <row r="15" spans="1:9" x14ac:dyDescent="0.3">
      <c r="A15" s="773" t="s">
        <v>296</v>
      </c>
      <c r="B15" s="442" t="s">
        <v>297</v>
      </c>
      <c r="C15" s="438">
        <v>107</v>
      </c>
      <c r="D15" s="439">
        <v>1</v>
      </c>
      <c r="E15" s="452"/>
      <c r="F15" s="440">
        <v>0</v>
      </c>
      <c r="G15" s="438">
        <v>107</v>
      </c>
      <c r="H15" s="439">
        <v>0.61</v>
      </c>
      <c r="I15" s="456">
        <v>1</v>
      </c>
    </row>
    <row r="16" spans="1:9" x14ac:dyDescent="0.3">
      <c r="A16" s="773"/>
      <c r="B16" s="442" t="s">
        <v>481</v>
      </c>
      <c r="C16" s="438">
        <v>52</v>
      </c>
      <c r="D16" s="439">
        <v>0.9</v>
      </c>
      <c r="E16" s="452">
        <v>6</v>
      </c>
      <c r="F16" s="440">
        <v>0.1</v>
      </c>
      <c r="G16" s="438">
        <v>58</v>
      </c>
      <c r="H16" s="439">
        <v>0.33</v>
      </c>
      <c r="I16" s="457">
        <v>0.998</v>
      </c>
    </row>
    <row r="17" spans="1:9" x14ac:dyDescent="0.3">
      <c r="A17" s="773"/>
      <c r="B17" s="442" t="s">
        <v>298</v>
      </c>
      <c r="C17" s="438">
        <v>138</v>
      </c>
      <c r="D17" s="439">
        <v>0.97</v>
      </c>
      <c r="E17" s="452">
        <v>5</v>
      </c>
      <c r="F17" s="440">
        <v>0.03</v>
      </c>
      <c r="G17" s="438">
        <v>143</v>
      </c>
      <c r="H17" s="439">
        <v>0.82</v>
      </c>
      <c r="I17" s="457">
        <v>0.998</v>
      </c>
    </row>
    <row r="18" spans="1:9" x14ac:dyDescent="0.3">
      <c r="A18" s="773"/>
      <c r="B18" s="442" t="s">
        <v>488</v>
      </c>
      <c r="C18" s="438">
        <v>59</v>
      </c>
      <c r="D18" s="439">
        <v>1</v>
      </c>
      <c r="E18" s="452"/>
      <c r="F18" s="440">
        <v>0</v>
      </c>
      <c r="G18" s="438">
        <v>59</v>
      </c>
      <c r="H18" s="439">
        <v>0.34</v>
      </c>
      <c r="I18" s="456">
        <v>1</v>
      </c>
    </row>
    <row r="19" spans="1:9" x14ac:dyDescent="0.3">
      <c r="A19" s="773"/>
      <c r="B19" s="442" t="s">
        <v>489</v>
      </c>
      <c r="C19" s="438">
        <v>118</v>
      </c>
      <c r="D19" s="439">
        <v>0.88</v>
      </c>
      <c r="E19" s="452">
        <v>16</v>
      </c>
      <c r="F19" s="440">
        <v>0.12</v>
      </c>
      <c r="G19" s="438">
        <v>134</v>
      </c>
      <c r="H19" s="439">
        <v>0.77</v>
      </c>
      <c r="I19" s="457">
        <v>0.94199999999999995</v>
      </c>
    </row>
    <row r="20" spans="1:9" x14ac:dyDescent="0.3">
      <c r="A20" s="769" t="s">
        <v>490</v>
      </c>
      <c r="B20" s="770"/>
      <c r="C20" s="460">
        <v>1368</v>
      </c>
      <c r="D20" s="454">
        <v>0.91</v>
      </c>
      <c r="E20" s="250">
        <v>136</v>
      </c>
      <c r="F20" s="454">
        <v>0.09</v>
      </c>
      <c r="G20" s="444">
        <v>1504</v>
      </c>
      <c r="H20" s="244"/>
      <c r="I20" s="247"/>
    </row>
    <row r="21" spans="1:9" ht="12.75" customHeight="1" x14ac:dyDescent="0.3">
      <c r="A21" s="775" t="s">
        <v>491</v>
      </c>
      <c r="B21" s="775"/>
      <c r="C21" s="775"/>
      <c r="D21" s="775"/>
      <c r="E21" s="775"/>
      <c r="F21" s="775"/>
      <c r="G21" s="775"/>
      <c r="H21" s="775"/>
      <c r="I21" s="775"/>
    </row>
    <row r="22" spans="1:9" x14ac:dyDescent="0.3">
      <c r="A22" s="776"/>
      <c r="B22" s="776"/>
      <c r="C22" s="776"/>
      <c r="D22" s="776"/>
      <c r="E22" s="776"/>
      <c r="F22" s="776"/>
      <c r="G22" s="776"/>
      <c r="H22" s="776"/>
      <c r="I22" s="776"/>
    </row>
    <row r="23" spans="1:9" x14ac:dyDescent="0.3">
      <c r="A23" s="776"/>
      <c r="B23" s="776"/>
      <c r="C23" s="776"/>
      <c r="D23" s="776"/>
      <c r="E23" s="776"/>
      <c r="F23" s="776"/>
      <c r="G23" s="776"/>
      <c r="H23" s="776"/>
      <c r="I23" s="776"/>
    </row>
    <row r="24" spans="1:9" x14ac:dyDescent="0.3">
      <c r="A24" s="50" t="s">
        <v>492</v>
      </c>
    </row>
    <row r="25" spans="1:9" x14ac:dyDescent="0.3">
      <c r="A25" s="50" t="s">
        <v>493</v>
      </c>
    </row>
    <row r="26" spans="1:9" x14ac:dyDescent="0.3">
      <c r="A26" s="50" t="s">
        <v>23</v>
      </c>
    </row>
  </sheetData>
  <mergeCells count="11">
    <mergeCell ref="I4:I5"/>
    <mergeCell ref="A11:A14"/>
    <mergeCell ref="A15:A19"/>
    <mergeCell ref="A20:B20"/>
    <mergeCell ref="A21:I23"/>
    <mergeCell ref="E4:F4"/>
    <mergeCell ref="G4:H4"/>
    <mergeCell ref="A6:A10"/>
    <mergeCell ref="A4:A5"/>
    <mergeCell ref="B4:B5"/>
    <mergeCell ref="C4:D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C4FA-F217-48BD-9FE9-63E348226B3C}">
  <dimension ref="A1:K32"/>
  <sheetViews>
    <sheetView showGridLines="0" workbookViewId="0">
      <selection activeCell="A40" sqref="A40"/>
    </sheetView>
  </sheetViews>
  <sheetFormatPr baseColWidth="10" defaultColWidth="10.81640625" defaultRowHeight="13" x14ac:dyDescent="0.3"/>
  <cols>
    <col min="1" max="1" width="51.54296875" style="2" bestFit="1" customWidth="1"/>
    <col min="2" max="16384" width="10.81640625" style="2"/>
  </cols>
  <sheetData>
    <row r="1" spans="1:11" x14ac:dyDescent="0.3">
      <c r="A1" s="1" t="s">
        <v>501</v>
      </c>
    </row>
    <row r="2" spans="1:11" x14ac:dyDescent="0.3">
      <c r="A2" s="1" t="s">
        <v>494</v>
      </c>
    </row>
    <row r="4" spans="1:11" x14ac:dyDescent="0.3">
      <c r="A4" s="779" t="s">
        <v>108</v>
      </c>
      <c r="B4" s="781" t="s">
        <v>495</v>
      </c>
      <c r="C4" s="729"/>
      <c r="D4" s="729"/>
      <c r="E4" s="729"/>
      <c r="F4" s="730"/>
      <c r="G4" s="782" t="s">
        <v>496</v>
      </c>
      <c r="H4" s="782"/>
      <c r="I4" s="782"/>
      <c r="J4" s="782"/>
      <c r="K4" s="760"/>
    </row>
    <row r="5" spans="1:11" x14ac:dyDescent="0.3">
      <c r="A5" s="780"/>
      <c r="B5" s="466">
        <v>2021</v>
      </c>
      <c r="C5" s="465">
        <v>2020</v>
      </c>
      <c r="D5" s="465">
        <v>2019</v>
      </c>
      <c r="E5" s="465">
        <v>2018</v>
      </c>
      <c r="F5" s="467">
        <v>2017</v>
      </c>
      <c r="G5" s="429">
        <v>2021</v>
      </c>
      <c r="H5" s="429">
        <v>2020</v>
      </c>
      <c r="I5" s="429">
        <v>2019</v>
      </c>
      <c r="J5" s="429">
        <v>2018</v>
      </c>
      <c r="K5" s="428">
        <v>2017</v>
      </c>
    </row>
    <row r="6" spans="1:11" x14ac:dyDescent="0.3">
      <c r="A6" s="463" t="s">
        <v>503</v>
      </c>
      <c r="B6" s="468">
        <v>6</v>
      </c>
      <c r="C6" s="461">
        <v>6</v>
      </c>
      <c r="D6" s="461">
        <v>6</v>
      </c>
      <c r="E6" s="461">
        <v>6</v>
      </c>
      <c r="F6" s="469">
        <v>6</v>
      </c>
      <c r="G6" s="462">
        <v>99.8</v>
      </c>
      <c r="H6" s="462">
        <v>98.7</v>
      </c>
      <c r="I6" s="462">
        <v>97.6</v>
      </c>
      <c r="J6" s="462">
        <v>99</v>
      </c>
      <c r="K6" s="464">
        <v>98.1</v>
      </c>
    </row>
    <row r="7" spans="1:11" x14ac:dyDescent="0.3">
      <c r="A7" s="463" t="s">
        <v>504</v>
      </c>
      <c r="B7" s="468">
        <v>1</v>
      </c>
      <c r="C7" s="461">
        <v>1</v>
      </c>
      <c r="D7" s="461">
        <v>1</v>
      </c>
      <c r="E7" s="461">
        <v>1</v>
      </c>
      <c r="F7" s="469">
        <v>1</v>
      </c>
      <c r="G7" s="462">
        <v>99.6</v>
      </c>
      <c r="H7" s="462">
        <v>99</v>
      </c>
      <c r="I7" s="462">
        <v>98.5</v>
      </c>
      <c r="J7" s="462">
        <v>90.9</v>
      </c>
      <c r="K7" s="464">
        <v>95.5</v>
      </c>
    </row>
    <row r="8" spans="1:11" x14ac:dyDescent="0.3">
      <c r="A8" s="463" t="s">
        <v>505</v>
      </c>
      <c r="B8" s="468">
        <v>2</v>
      </c>
      <c r="C8" s="461">
        <v>2</v>
      </c>
      <c r="D8" s="461">
        <v>1</v>
      </c>
      <c r="E8" s="461" t="s">
        <v>232</v>
      </c>
      <c r="F8" s="469" t="s">
        <v>232</v>
      </c>
      <c r="G8" s="462">
        <v>95</v>
      </c>
      <c r="H8" s="462">
        <v>100</v>
      </c>
      <c r="I8" s="462">
        <v>98.5</v>
      </c>
      <c r="J8" s="462" t="s">
        <v>232</v>
      </c>
      <c r="K8" s="464" t="s">
        <v>232</v>
      </c>
    </row>
    <row r="9" spans="1:11" x14ac:dyDescent="0.3">
      <c r="A9" s="463" t="s">
        <v>506</v>
      </c>
      <c r="B9" s="468">
        <v>3</v>
      </c>
      <c r="C9" s="461">
        <v>3</v>
      </c>
      <c r="D9" s="461">
        <v>3</v>
      </c>
      <c r="E9" s="461">
        <v>3</v>
      </c>
      <c r="F9" s="469" t="s">
        <v>232</v>
      </c>
      <c r="G9" s="462">
        <v>100</v>
      </c>
      <c r="H9" s="462">
        <v>98.9</v>
      </c>
      <c r="I9" s="462">
        <v>97.8</v>
      </c>
      <c r="J9" s="462">
        <v>99.5</v>
      </c>
      <c r="K9" s="464" t="s">
        <v>232</v>
      </c>
    </row>
    <row r="10" spans="1:11" x14ac:dyDescent="0.3">
      <c r="A10" s="463" t="s">
        <v>507</v>
      </c>
      <c r="B10" s="468">
        <v>3</v>
      </c>
      <c r="C10" s="461">
        <v>3</v>
      </c>
      <c r="D10" s="461">
        <v>3</v>
      </c>
      <c r="E10" s="461">
        <v>3</v>
      </c>
      <c r="F10" s="469">
        <v>3</v>
      </c>
      <c r="G10" s="462">
        <v>98.3</v>
      </c>
      <c r="H10" s="462">
        <v>100</v>
      </c>
      <c r="I10" s="462">
        <v>99.5</v>
      </c>
      <c r="J10" s="462">
        <v>97.1</v>
      </c>
      <c r="K10" s="464">
        <v>94.7</v>
      </c>
    </row>
    <row r="11" spans="1:11" x14ac:dyDescent="0.3">
      <c r="A11" s="463" t="s">
        <v>508</v>
      </c>
      <c r="B11" s="468">
        <v>2</v>
      </c>
      <c r="C11" s="461">
        <v>2</v>
      </c>
      <c r="D11" s="461">
        <v>2</v>
      </c>
      <c r="E11" s="461">
        <v>2</v>
      </c>
      <c r="F11" s="469">
        <v>2</v>
      </c>
      <c r="G11" s="462">
        <v>98.1</v>
      </c>
      <c r="H11" s="462">
        <v>96.8</v>
      </c>
      <c r="I11" s="462">
        <v>93.5</v>
      </c>
      <c r="J11" s="462">
        <v>95</v>
      </c>
      <c r="K11" s="464">
        <v>93.9</v>
      </c>
    </row>
    <row r="12" spans="1:11" x14ac:dyDescent="0.3">
      <c r="A12" s="463" t="s">
        <v>509</v>
      </c>
      <c r="B12" s="468">
        <v>8</v>
      </c>
      <c r="C12" s="461">
        <v>8</v>
      </c>
      <c r="D12" s="461">
        <v>8</v>
      </c>
      <c r="E12" s="461">
        <v>8</v>
      </c>
      <c r="F12" s="469">
        <v>7</v>
      </c>
      <c r="G12" s="462">
        <v>98.8</v>
      </c>
      <c r="H12" s="462">
        <v>99.3</v>
      </c>
      <c r="I12" s="462">
        <v>98.2</v>
      </c>
      <c r="J12" s="462">
        <v>97.4</v>
      </c>
      <c r="K12" s="464">
        <v>95.1</v>
      </c>
    </row>
    <row r="13" spans="1:11" x14ac:dyDescent="0.3">
      <c r="A13" s="463" t="s">
        <v>510</v>
      </c>
      <c r="B13" s="468">
        <v>14</v>
      </c>
      <c r="C13" s="461">
        <v>14</v>
      </c>
      <c r="D13" s="461">
        <v>14</v>
      </c>
      <c r="E13" s="461">
        <v>13</v>
      </c>
      <c r="F13" s="469">
        <v>13</v>
      </c>
      <c r="G13" s="462">
        <v>99.2</v>
      </c>
      <c r="H13" s="462">
        <v>99.5</v>
      </c>
      <c r="I13" s="462">
        <v>98.3</v>
      </c>
      <c r="J13" s="462">
        <v>97.3</v>
      </c>
      <c r="K13" s="464">
        <v>97.6</v>
      </c>
    </row>
    <row r="14" spans="1:11" x14ac:dyDescent="0.3">
      <c r="A14" s="463" t="s">
        <v>511</v>
      </c>
      <c r="B14" s="468">
        <v>21</v>
      </c>
      <c r="C14" s="461">
        <v>21</v>
      </c>
      <c r="D14" s="461">
        <v>17</v>
      </c>
      <c r="E14" s="461">
        <v>13</v>
      </c>
      <c r="F14" s="469">
        <v>10</v>
      </c>
      <c r="G14" s="462">
        <v>98.1</v>
      </c>
      <c r="H14" s="462">
        <v>98.4</v>
      </c>
      <c r="I14" s="462">
        <v>99.5</v>
      </c>
      <c r="J14" s="462">
        <v>96.6</v>
      </c>
      <c r="K14" s="464">
        <v>99.5</v>
      </c>
    </row>
    <row r="15" spans="1:11" x14ac:dyDescent="0.3">
      <c r="A15" s="463" t="s">
        <v>512</v>
      </c>
      <c r="B15" s="468">
        <v>4</v>
      </c>
      <c r="C15" s="461">
        <v>4</v>
      </c>
      <c r="D15" s="461">
        <v>4</v>
      </c>
      <c r="E15" s="461">
        <v>4</v>
      </c>
      <c r="F15" s="469">
        <v>4</v>
      </c>
      <c r="G15" s="462">
        <v>99.9</v>
      </c>
      <c r="H15" s="462">
        <v>99.4</v>
      </c>
      <c r="I15" s="462">
        <v>99.5</v>
      </c>
      <c r="J15" s="462">
        <v>94.7</v>
      </c>
      <c r="K15" s="464">
        <v>97.9</v>
      </c>
    </row>
    <row r="16" spans="1:11" x14ac:dyDescent="0.3">
      <c r="A16" s="463" t="s">
        <v>513</v>
      </c>
      <c r="B16" s="468">
        <v>10</v>
      </c>
      <c r="C16" s="461">
        <v>10</v>
      </c>
      <c r="D16" s="461">
        <v>10</v>
      </c>
      <c r="E16" s="461">
        <v>11</v>
      </c>
      <c r="F16" s="469">
        <v>11</v>
      </c>
      <c r="G16" s="462">
        <v>99.4</v>
      </c>
      <c r="H16" s="462">
        <v>98.3</v>
      </c>
      <c r="I16" s="462">
        <v>98.2</v>
      </c>
      <c r="J16" s="462">
        <v>97.4</v>
      </c>
      <c r="K16" s="464">
        <v>99.1</v>
      </c>
    </row>
    <row r="17" spans="1:11" x14ac:dyDescent="0.3">
      <c r="A17" s="463" t="s">
        <v>514</v>
      </c>
      <c r="B17" s="468">
        <v>23</v>
      </c>
      <c r="C17" s="461">
        <v>22</v>
      </c>
      <c r="D17" s="461">
        <v>22</v>
      </c>
      <c r="E17" s="461">
        <v>22</v>
      </c>
      <c r="F17" s="469">
        <v>21</v>
      </c>
      <c r="G17" s="462">
        <v>98.3</v>
      </c>
      <c r="H17" s="462">
        <v>99</v>
      </c>
      <c r="I17" s="462">
        <v>98.4</v>
      </c>
      <c r="J17" s="462">
        <v>96</v>
      </c>
      <c r="K17" s="464">
        <v>97.5</v>
      </c>
    </row>
    <row r="18" spans="1:11" x14ac:dyDescent="0.3">
      <c r="A18" s="463" t="s">
        <v>515</v>
      </c>
      <c r="B18" s="468">
        <v>7</v>
      </c>
      <c r="C18" s="461">
        <v>7</v>
      </c>
      <c r="D18" s="461">
        <v>7</v>
      </c>
      <c r="E18" s="461">
        <v>7</v>
      </c>
      <c r="F18" s="469">
        <v>7</v>
      </c>
      <c r="G18" s="462">
        <v>98.6</v>
      </c>
      <c r="H18" s="462">
        <v>95</v>
      </c>
      <c r="I18" s="462">
        <v>97.2</v>
      </c>
      <c r="J18" s="462">
        <v>96.9</v>
      </c>
      <c r="K18" s="464">
        <v>98.9</v>
      </c>
    </row>
    <row r="19" spans="1:11" x14ac:dyDescent="0.3">
      <c r="A19" s="463" t="s">
        <v>516</v>
      </c>
      <c r="B19" s="468">
        <v>3</v>
      </c>
      <c r="C19" s="461">
        <v>3</v>
      </c>
      <c r="D19" s="461">
        <v>3</v>
      </c>
      <c r="E19" s="461">
        <v>3</v>
      </c>
      <c r="F19" s="469">
        <v>3</v>
      </c>
      <c r="G19" s="462">
        <v>96.6</v>
      </c>
      <c r="H19" s="462">
        <v>97.7</v>
      </c>
      <c r="I19" s="462">
        <v>98.2</v>
      </c>
      <c r="J19" s="462">
        <v>100</v>
      </c>
      <c r="K19" s="464">
        <v>99.7</v>
      </c>
    </row>
    <row r="20" spans="1:11" x14ac:dyDescent="0.3">
      <c r="A20" s="463" t="s">
        <v>517</v>
      </c>
      <c r="B20" s="468">
        <v>3</v>
      </c>
      <c r="C20" s="461">
        <v>3</v>
      </c>
      <c r="D20" s="461">
        <v>3</v>
      </c>
      <c r="E20" s="461">
        <v>3</v>
      </c>
      <c r="F20" s="469">
        <v>3</v>
      </c>
      <c r="G20" s="462">
        <v>97</v>
      </c>
      <c r="H20" s="462">
        <v>99.7</v>
      </c>
      <c r="I20" s="462">
        <v>98</v>
      </c>
      <c r="J20" s="462">
        <v>96.4</v>
      </c>
      <c r="K20" s="464">
        <v>99.7</v>
      </c>
    </row>
    <row r="21" spans="1:11" x14ac:dyDescent="0.3">
      <c r="A21" s="463" t="s">
        <v>518</v>
      </c>
      <c r="B21" s="468">
        <v>2</v>
      </c>
      <c r="C21" s="461">
        <v>2</v>
      </c>
      <c r="D21" s="461">
        <v>2</v>
      </c>
      <c r="E21" s="461">
        <v>2</v>
      </c>
      <c r="F21" s="469">
        <v>2</v>
      </c>
      <c r="G21" s="462">
        <v>99.3</v>
      </c>
      <c r="H21" s="462">
        <v>96.6</v>
      </c>
      <c r="I21" s="462">
        <v>98.5</v>
      </c>
      <c r="J21" s="462">
        <v>98</v>
      </c>
      <c r="K21" s="464">
        <v>97.5</v>
      </c>
    </row>
    <row r="22" spans="1:11" x14ac:dyDescent="0.3">
      <c r="A22" s="463" t="s">
        <v>519</v>
      </c>
      <c r="B22" s="468">
        <v>14</v>
      </c>
      <c r="C22" s="461">
        <v>14</v>
      </c>
      <c r="D22" s="461">
        <v>14</v>
      </c>
      <c r="E22" s="461">
        <v>13</v>
      </c>
      <c r="F22" s="469">
        <v>13</v>
      </c>
      <c r="G22" s="462">
        <v>99.7</v>
      </c>
      <c r="H22" s="462">
        <v>98.8</v>
      </c>
      <c r="I22" s="462">
        <v>99</v>
      </c>
      <c r="J22" s="462">
        <v>99.7</v>
      </c>
      <c r="K22" s="464">
        <v>98.9</v>
      </c>
    </row>
    <row r="23" spans="1:11" x14ac:dyDescent="0.3">
      <c r="A23" s="463" t="s">
        <v>520</v>
      </c>
      <c r="B23" s="468">
        <v>1</v>
      </c>
      <c r="C23" s="461">
        <v>1</v>
      </c>
      <c r="D23" s="461">
        <v>1</v>
      </c>
      <c r="E23" s="461">
        <v>1</v>
      </c>
      <c r="F23" s="469">
        <v>1</v>
      </c>
      <c r="G23" s="462">
        <v>100</v>
      </c>
      <c r="H23" s="462">
        <v>100</v>
      </c>
      <c r="I23" s="462">
        <v>100</v>
      </c>
      <c r="J23" s="462">
        <v>93.3</v>
      </c>
      <c r="K23" s="464">
        <v>91.9</v>
      </c>
    </row>
    <row r="24" spans="1:11" x14ac:dyDescent="0.3">
      <c r="A24" s="463" t="s">
        <v>521</v>
      </c>
      <c r="B24" s="468">
        <v>6</v>
      </c>
      <c r="C24" s="461">
        <v>6</v>
      </c>
      <c r="D24" s="461">
        <v>6</v>
      </c>
      <c r="E24" s="461">
        <v>5</v>
      </c>
      <c r="F24" s="469">
        <v>5</v>
      </c>
      <c r="G24" s="462">
        <v>99.6</v>
      </c>
      <c r="H24" s="462">
        <v>97.5</v>
      </c>
      <c r="I24" s="462">
        <v>97.2</v>
      </c>
      <c r="J24" s="462">
        <v>99.6</v>
      </c>
      <c r="K24" s="464">
        <v>98.1</v>
      </c>
    </row>
    <row r="25" spans="1:11" x14ac:dyDescent="0.3">
      <c r="A25" s="463" t="s">
        <v>522</v>
      </c>
      <c r="B25" s="468">
        <v>6</v>
      </c>
      <c r="C25" s="461">
        <v>6</v>
      </c>
      <c r="D25" s="461">
        <v>6</v>
      </c>
      <c r="E25" s="461">
        <v>6</v>
      </c>
      <c r="F25" s="469">
        <v>6</v>
      </c>
      <c r="G25" s="462">
        <v>100</v>
      </c>
      <c r="H25" s="462">
        <v>99.9</v>
      </c>
      <c r="I25" s="462">
        <v>97.6</v>
      </c>
      <c r="J25" s="462">
        <v>95.4</v>
      </c>
      <c r="K25" s="464">
        <v>99.9</v>
      </c>
    </row>
    <row r="26" spans="1:11" x14ac:dyDescent="0.3">
      <c r="A26" s="463" t="s">
        <v>523</v>
      </c>
      <c r="B26" s="468">
        <v>2</v>
      </c>
      <c r="C26" s="461">
        <v>2</v>
      </c>
      <c r="D26" s="461">
        <v>2</v>
      </c>
      <c r="E26" s="461">
        <v>2</v>
      </c>
      <c r="F26" s="469">
        <v>2</v>
      </c>
      <c r="G26" s="462">
        <v>98.3</v>
      </c>
      <c r="H26" s="462">
        <v>99.8</v>
      </c>
      <c r="I26" s="462">
        <v>95.5</v>
      </c>
      <c r="J26" s="462">
        <v>94.5</v>
      </c>
      <c r="K26" s="464">
        <v>96</v>
      </c>
    </row>
    <row r="27" spans="1:11" x14ac:dyDescent="0.3">
      <c r="A27" s="463" t="s">
        <v>524</v>
      </c>
      <c r="B27" s="468">
        <v>1</v>
      </c>
      <c r="C27" s="461">
        <v>1</v>
      </c>
      <c r="D27" s="461">
        <v>1</v>
      </c>
      <c r="E27" s="461">
        <v>1</v>
      </c>
      <c r="F27" s="469">
        <v>1</v>
      </c>
      <c r="G27" s="462">
        <v>100</v>
      </c>
      <c r="H27" s="462">
        <v>100</v>
      </c>
      <c r="I27" s="462">
        <v>100</v>
      </c>
      <c r="J27" s="462">
        <v>95.8</v>
      </c>
      <c r="K27" s="464">
        <v>99.5</v>
      </c>
    </row>
    <row r="28" spans="1:11" x14ac:dyDescent="0.3">
      <c r="A28" s="463" t="s">
        <v>525</v>
      </c>
      <c r="B28" s="468">
        <v>11</v>
      </c>
      <c r="C28" s="461">
        <v>11</v>
      </c>
      <c r="D28" s="461">
        <v>11</v>
      </c>
      <c r="E28" s="461">
        <v>11</v>
      </c>
      <c r="F28" s="469">
        <v>11</v>
      </c>
      <c r="G28" s="462">
        <v>99.9</v>
      </c>
      <c r="H28" s="462">
        <v>99.7</v>
      </c>
      <c r="I28" s="462">
        <v>98.7</v>
      </c>
      <c r="J28" s="462">
        <v>97.9</v>
      </c>
      <c r="K28" s="464">
        <v>97.1</v>
      </c>
    </row>
    <row r="29" spans="1:11" x14ac:dyDescent="0.3">
      <c r="A29" s="463" t="s">
        <v>526</v>
      </c>
      <c r="B29" s="468">
        <v>3</v>
      </c>
      <c r="C29" s="461">
        <v>3</v>
      </c>
      <c r="D29" s="461">
        <v>3</v>
      </c>
      <c r="E29" s="461">
        <v>3</v>
      </c>
      <c r="F29" s="469">
        <v>3</v>
      </c>
      <c r="G29" s="462">
        <v>99.5</v>
      </c>
      <c r="H29" s="462">
        <v>96.2</v>
      </c>
      <c r="I29" s="462">
        <v>98.9</v>
      </c>
      <c r="J29" s="462">
        <v>94.4</v>
      </c>
      <c r="K29" s="464">
        <v>100</v>
      </c>
    </row>
    <row r="30" spans="1:11" x14ac:dyDescent="0.3">
      <c r="A30" s="463" t="s">
        <v>527</v>
      </c>
      <c r="B30" s="468">
        <v>18</v>
      </c>
      <c r="C30" s="461">
        <v>18</v>
      </c>
      <c r="D30" s="461">
        <v>18</v>
      </c>
      <c r="E30" s="461">
        <v>17</v>
      </c>
      <c r="F30" s="469">
        <v>17</v>
      </c>
      <c r="G30" s="462">
        <v>99.4</v>
      </c>
      <c r="H30" s="462">
        <v>98.6</v>
      </c>
      <c r="I30" s="462">
        <v>97.9</v>
      </c>
      <c r="J30" s="462">
        <v>97.6</v>
      </c>
      <c r="K30" s="464">
        <v>97.8</v>
      </c>
    </row>
    <row r="31" spans="1:11" x14ac:dyDescent="0.3">
      <c r="A31" s="470" t="s">
        <v>233</v>
      </c>
      <c r="B31" s="336">
        <v>174</v>
      </c>
      <c r="C31" s="337">
        <v>173</v>
      </c>
      <c r="D31" s="337">
        <v>168</v>
      </c>
      <c r="E31" s="337">
        <v>160</v>
      </c>
      <c r="F31" s="338">
        <v>152</v>
      </c>
      <c r="G31" s="653">
        <v>99</v>
      </c>
      <c r="H31" s="653">
        <v>98.7</v>
      </c>
      <c r="I31" s="653">
        <v>98.3</v>
      </c>
      <c r="J31" s="653">
        <v>97.2</v>
      </c>
      <c r="K31" s="537">
        <v>98</v>
      </c>
    </row>
    <row r="32" spans="1:11" x14ac:dyDescent="0.3">
      <c r="A32" s="2" t="s">
        <v>23</v>
      </c>
    </row>
  </sheetData>
  <mergeCells count="3">
    <mergeCell ref="A4:A5"/>
    <mergeCell ref="B4:F4"/>
    <mergeCell ref="G4:K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099A1-CAD7-4AC5-A6E4-301BF4C98683}">
  <dimension ref="A1:D31"/>
  <sheetViews>
    <sheetView showGridLines="0" workbookViewId="0">
      <selection activeCell="C34" sqref="C34"/>
    </sheetView>
  </sheetViews>
  <sheetFormatPr baseColWidth="10" defaultColWidth="10.81640625" defaultRowHeight="13" x14ac:dyDescent="0.3"/>
  <cols>
    <col min="1" max="1" width="56.453125" style="2" bestFit="1" customWidth="1"/>
    <col min="2" max="2" width="10.81640625" style="2"/>
    <col min="3" max="3" width="12.81640625" style="2" customWidth="1"/>
    <col min="4" max="4" width="20.7265625" style="2" customWidth="1"/>
    <col min="5" max="16384" width="10.81640625" style="2"/>
  </cols>
  <sheetData>
    <row r="1" spans="1:4" x14ac:dyDescent="0.3">
      <c r="A1" s="32" t="s">
        <v>502</v>
      </c>
    </row>
    <row r="2" spans="1:4" x14ac:dyDescent="0.3">
      <c r="A2" s="32" t="s">
        <v>528</v>
      </c>
    </row>
    <row r="4" spans="1:4" ht="52" x14ac:dyDescent="0.3">
      <c r="A4" s="336" t="s">
        <v>108</v>
      </c>
      <c r="B4" s="339" t="s">
        <v>381</v>
      </c>
      <c r="C4" s="471" t="s">
        <v>529</v>
      </c>
      <c r="D4" s="339" t="s">
        <v>530</v>
      </c>
    </row>
    <row r="5" spans="1:4" x14ac:dyDescent="0.3">
      <c r="A5" s="6" t="s">
        <v>531</v>
      </c>
      <c r="B5" s="472">
        <v>6</v>
      </c>
      <c r="C5" s="473">
        <v>99.8</v>
      </c>
      <c r="D5" s="474">
        <v>99.5</v>
      </c>
    </row>
    <row r="6" spans="1:4" x14ac:dyDescent="0.3">
      <c r="A6" s="6" t="s">
        <v>532</v>
      </c>
      <c r="B6" s="472">
        <v>1</v>
      </c>
      <c r="C6" s="473">
        <v>99.6</v>
      </c>
      <c r="D6" s="474">
        <v>99.6</v>
      </c>
    </row>
    <row r="7" spans="1:4" x14ac:dyDescent="0.3">
      <c r="A7" s="6" t="s">
        <v>533</v>
      </c>
      <c r="B7" s="472">
        <v>2</v>
      </c>
      <c r="C7" s="473">
        <v>95</v>
      </c>
      <c r="D7" s="474">
        <v>95</v>
      </c>
    </row>
    <row r="8" spans="1:4" x14ac:dyDescent="0.3">
      <c r="A8" s="6" t="s">
        <v>534</v>
      </c>
      <c r="B8" s="472">
        <v>3</v>
      </c>
      <c r="C8" s="473">
        <v>100</v>
      </c>
      <c r="D8" s="474">
        <v>99.8</v>
      </c>
    </row>
    <row r="9" spans="1:4" x14ac:dyDescent="0.3">
      <c r="A9" s="6" t="s">
        <v>535</v>
      </c>
      <c r="B9" s="472">
        <v>3</v>
      </c>
      <c r="C9" s="473">
        <v>98.3</v>
      </c>
      <c r="D9" s="474">
        <v>98.3</v>
      </c>
    </row>
    <row r="10" spans="1:4" x14ac:dyDescent="0.3">
      <c r="A10" s="6" t="s">
        <v>536</v>
      </c>
      <c r="B10" s="472">
        <v>2</v>
      </c>
      <c r="C10" s="473">
        <v>98.1</v>
      </c>
      <c r="D10" s="474">
        <v>98.1</v>
      </c>
    </row>
    <row r="11" spans="1:4" x14ac:dyDescent="0.3">
      <c r="A11" s="6" t="s">
        <v>537</v>
      </c>
      <c r="B11" s="472">
        <v>8</v>
      </c>
      <c r="C11" s="473">
        <v>98.8</v>
      </c>
      <c r="D11" s="474">
        <v>98.8</v>
      </c>
    </row>
    <row r="12" spans="1:4" x14ac:dyDescent="0.3">
      <c r="A12" s="6" t="s">
        <v>538</v>
      </c>
      <c r="B12" s="472">
        <v>14</v>
      </c>
      <c r="C12" s="473">
        <v>99.2</v>
      </c>
      <c r="D12" s="474">
        <v>98.8</v>
      </c>
    </row>
    <row r="13" spans="1:4" x14ac:dyDescent="0.3">
      <c r="A13" s="6" t="s">
        <v>539</v>
      </c>
      <c r="B13" s="472">
        <v>21</v>
      </c>
      <c r="C13" s="473">
        <v>98.1</v>
      </c>
      <c r="D13" s="474">
        <v>96.6</v>
      </c>
    </row>
    <row r="14" spans="1:4" x14ac:dyDescent="0.3">
      <c r="A14" s="6" t="s">
        <v>540</v>
      </c>
      <c r="B14" s="472">
        <v>4</v>
      </c>
      <c r="C14" s="473">
        <v>99.9</v>
      </c>
      <c r="D14" s="474">
        <v>99.9</v>
      </c>
    </row>
    <row r="15" spans="1:4" x14ac:dyDescent="0.3">
      <c r="A15" s="6" t="s">
        <v>541</v>
      </c>
      <c r="B15" s="472">
        <v>10</v>
      </c>
      <c r="C15" s="473">
        <v>99.4</v>
      </c>
      <c r="D15" s="474">
        <v>99.2</v>
      </c>
    </row>
    <row r="16" spans="1:4" x14ac:dyDescent="0.3">
      <c r="A16" s="6" t="s">
        <v>542</v>
      </c>
      <c r="B16" s="472">
        <v>23</v>
      </c>
      <c r="C16" s="473">
        <v>98.3</v>
      </c>
      <c r="D16" s="474">
        <v>97</v>
      </c>
    </row>
    <row r="17" spans="1:4" x14ac:dyDescent="0.3">
      <c r="A17" s="6" t="s">
        <v>543</v>
      </c>
      <c r="B17" s="472">
        <v>7</v>
      </c>
      <c r="C17" s="473">
        <v>98.6</v>
      </c>
      <c r="D17" s="474">
        <v>96.2</v>
      </c>
    </row>
    <row r="18" spans="1:4" x14ac:dyDescent="0.3">
      <c r="A18" s="6" t="s">
        <v>544</v>
      </c>
      <c r="B18" s="472">
        <v>3</v>
      </c>
      <c r="C18" s="473">
        <v>96.6</v>
      </c>
      <c r="D18" s="474">
        <v>96.4</v>
      </c>
    </row>
    <row r="19" spans="1:4" x14ac:dyDescent="0.3">
      <c r="A19" s="6" t="s">
        <v>545</v>
      </c>
      <c r="B19" s="472">
        <v>3</v>
      </c>
      <c r="C19" s="473">
        <v>97</v>
      </c>
      <c r="D19" s="474">
        <v>97</v>
      </c>
    </row>
    <row r="20" spans="1:4" x14ac:dyDescent="0.3">
      <c r="A20" s="6" t="s">
        <v>546</v>
      </c>
      <c r="B20" s="472">
        <v>2</v>
      </c>
      <c r="C20" s="473">
        <v>99.3</v>
      </c>
      <c r="D20" s="474">
        <v>99.3</v>
      </c>
    </row>
    <row r="21" spans="1:4" x14ac:dyDescent="0.3">
      <c r="A21" s="6" t="s">
        <v>547</v>
      </c>
      <c r="B21" s="472">
        <v>14</v>
      </c>
      <c r="C21" s="473">
        <v>99.7</v>
      </c>
      <c r="D21" s="474">
        <v>98.8</v>
      </c>
    </row>
    <row r="22" spans="1:4" x14ac:dyDescent="0.3">
      <c r="A22" s="6" t="s">
        <v>548</v>
      </c>
      <c r="B22" s="472">
        <v>1</v>
      </c>
      <c r="C22" s="473">
        <v>100</v>
      </c>
      <c r="D22" s="474">
        <v>100</v>
      </c>
    </row>
    <row r="23" spans="1:4" x14ac:dyDescent="0.3">
      <c r="A23" s="6" t="s">
        <v>549</v>
      </c>
      <c r="B23" s="472">
        <v>6</v>
      </c>
      <c r="C23" s="473">
        <v>99.6</v>
      </c>
      <c r="D23" s="474">
        <v>97.5</v>
      </c>
    </row>
    <row r="24" spans="1:4" x14ac:dyDescent="0.3">
      <c r="A24" s="6" t="s">
        <v>550</v>
      </c>
      <c r="B24" s="472">
        <v>6</v>
      </c>
      <c r="C24" s="473">
        <v>100</v>
      </c>
      <c r="D24" s="474">
        <v>99.4</v>
      </c>
    </row>
    <row r="25" spans="1:4" x14ac:dyDescent="0.3">
      <c r="A25" s="6" t="s">
        <v>551</v>
      </c>
      <c r="B25" s="472">
        <v>2</v>
      </c>
      <c r="C25" s="473">
        <v>98.3</v>
      </c>
      <c r="D25" s="474">
        <v>98.1</v>
      </c>
    </row>
    <row r="26" spans="1:4" x14ac:dyDescent="0.3">
      <c r="A26" s="6" t="s">
        <v>552</v>
      </c>
      <c r="B26" s="472">
        <v>1</v>
      </c>
      <c r="C26" s="473">
        <v>100</v>
      </c>
      <c r="D26" s="474">
        <v>94.8</v>
      </c>
    </row>
    <row r="27" spans="1:4" x14ac:dyDescent="0.3">
      <c r="A27" s="6" t="s">
        <v>553</v>
      </c>
      <c r="B27" s="472">
        <v>11</v>
      </c>
      <c r="C27" s="473">
        <v>100</v>
      </c>
      <c r="D27" s="474">
        <v>98.1</v>
      </c>
    </row>
    <row r="28" spans="1:4" x14ac:dyDescent="0.3">
      <c r="A28" s="6" t="s">
        <v>554</v>
      </c>
      <c r="B28" s="472">
        <v>3</v>
      </c>
      <c r="C28" s="473">
        <v>99.5</v>
      </c>
      <c r="D28" s="474">
        <v>99.5</v>
      </c>
    </row>
    <row r="29" spans="1:4" x14ac:dyDescent="0.3">
      <c r="A29" s="6" t="s">
        <v>555</v>
      </c>
      <c r="B29" s="472">
        <v>18</v>
      </c>
      <c r="C29" s="473">
        <v>99.4</v>
      </c>
      <c r="D29" s="474">
        <v>96.6</v>
      </c>
    </row>
    <row r="30" spans="1:4" x14ac:dyDescent="0.3">
      <c r="A30" s="336" t="s">
        <v>233</v>
      </c>
      <c r="B30" s="335">
        <v>174</v>
      </c>
      <c r="C30" s="475">
        <v>99</v>
      </c>
      <c r="D30" s="476">
        <v>97.8</v>
      </c>
    </row>
    <row r="31" spans="1:4" x14ac:dyDescent="0.3">
      <c r="A31" s="2" t="s">
        <v>23</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3CC6-BC90-422B-A342-E4CBEC630604}">
  <dimension ref="A1:E23"/>
  <sheetViews>
    <sheetView showGridLines="0" workbookViewId="0">
      <selection activeCell="C40" sqref="C40"/>
    </sheetView>
  </sheetViews>
  <sheetFormatPr baseColWidth="10" defaultColWidth="10.81640625" defaultRowHeight="13" x14ac:dyDescent="0.3"/>
  <cols>
    <col min="1" max="1" width="40.7265625" style="50" customWidth="1"/>
    <col min="2" max="2" width="15.7265625" style="50" customWidth="1"/>
    <col min="3" max="3" width="15.54296875" style="50" customWidth="1"/>
    <col min="4" max="4" width="14.453125" style="50" customWidth="1"/>
    <col min="5" max="5" width="17" style="50" customWidth="1"/>
    <col min="6" max="16384" width="10.81640625" style="50"/>
  </cols>
  <sheetData>
    <row r="1" spans="1:5" x14ac:dyDescent="0.3">
      <c r="A1" s="232" t="s">
        <v>556</v>
      </c>
    </row>
    <row r="2" spans="1:5" x14ac:dyDescent="0.3">
      <c r="A2" s="232" t="s">
        <v>382</v>
      </c>
    </row>
    <row r="4" spans="1:5" ht="39" x14ac:dyDescent="0.3">
      <c r="A4" s="250" t="s">
        <v>299</v>
      </c>
      <c r="B4" s="247" t="s">
        <v>557</v>
      </c>
      <c r="C4" s="244" t="s">
        <v>558</v>
      </c>
      <c r="D4" s="247" t="s">
        <v>559</v>
      </c>
      <c r="E4" s="245" t="s">
        <v>560</v>
      </c>
    </row>
    <row r="5" spans="1:5" x14ac:dyDescent="0.3">
      <c r="A5" s="237" t="s">
        <v>300</v>
      </c>
      <c r="B5" s="483">
        <v>1</v>
      </c>
      <c r="C5" s="477">
        <v>0.12</v>
      </c>
      <c r="D5" s="483">
        <v>1</v>
      </c>
      <c r="E5" s="479">
        <v>0.12</v>
      </c>
    </row>
    <row r="6" spans="1:5" x14ac:dyDescent="0.3">
      <c r="A6" s="237" t="s">
        <v>301</v>
      </c>
      <c r="B6" s="483">
        <v>1</v>
      </c>
      <c r="C6" s="477">
        <v>0.12</v>
      </c>
      <c r="D6" s="484">
        <v>0.995</v>
      </c>
      <c r="E6" s="480">
        <v>0.11899999999999999</v>
      </c>
    </row>
    <row r="7" spans="1:5" x14ac:dyDescent="0.3">
      <c r="A7" s="237" t="s">
        <v>302</v>
      </c>
      <c r="B7" s="483">
        <v>1</v>
      </c>
      <c r="C7" s="477">
        <v>0.12</v>
      </c>
      <c r="D7" s="484">
        <v>0.88900000000000001</v>
      </c>
      <c r="E7" s="480">
        <v>0.107</v>
      </c>
    </row>
    <row r="8" spans="1:5" x14ac:dyDescent="0.3">
      <c r="A8" s="237" t="s">
        <v>303</v>
      </c>
      <c r="B8" s="483">
        <v>1</v>
      </c>
      <c r="C8" s="477">
        <v>0.12</v>
      </c>
      <c r="D8" s="483">
        <v>1</v>
      </c>
      <c r="E8" s="479">
        <v>0.12</v>
      </c>
    </row>
    <row r="9" spans="1:5" x14ac:dyDescent="0.3">
      <c r="A9" s="237" t="s">
        <v>304</v>
      </c>
      <c r="B9" s="483">
        <v>1</v>
      </c>
      <c r="C9" s="477">
        <v>0.12</v>
      </c>
      <c r="D9" s="483">
        <v>1</v>
      </c>
      <c r="E9" s="479">
        <v>0.12</v>
      </c>
    </row>
    <row r="10" spans="1:5" x14ac:dyDescent="0.3">
      <c r="A10" s="237" t="s">
        <v>305</v>
      </c>
      <c r="B10" s="483">
        <v>1</v>
      </c>
      <c r="C10" s="477">
        <v>0.12</v>
      </c>
      <c r="D10" s="483">
        <v>1</v>
      </c>
      <c r="E10" s="479">
        <v>0.12</v>
      </c>
    </row>
    <row r="11" spans="1:5" x14ac:dyDescent="0.3">
      <c r="A11" s="237" t="s">
        <v>306</v>
      </c>
      <c r="B11" s="483">
        <v>1</v>
      </c>
      <c r="C11" s="477">
        <v>0.12</v>
      </c>
      <c r="D11" s="484">
        <v>0.89500000000000002</v>
      </c>
      <c r="E11" s="480">
        <v>0.107</v>
      </c>
    </row>
    <row r="12" spans="1:5" x14ac:dyDescent="0.3">
      <c r="A12" s="237" t="s">
        <v>307</v>
      </c>
      <c r="B12" s="483">
        <v>1</v>
      </c>
      <c r="C12" s="477">
        <v>0.12</v>
      </c>
      <c r="D12" s="483">
        <v>1</v>
      </c>
      <c r="E12" s="479">
        <v>0.12</v>
      </c>
    </row>
    <row r="13" spans="1:5" x14ac:dyDescent="0.3">
      <c r="A13" s="237" t="s">
        <v>308</v>
      </c>
      <c r="B13" s="484">
        <v>0.36620000000000003</v>
      </c>
      <c r="C13" s="477">
        <v>0</v>
      </c>
      <c r="D13" s="484">
        <v>0.84799999999999998</v>
      </c>
      <c r="E13" s="480">
        <v>0.10199999999999999</v>
      </c>
    </row>
    <row r="14" spans="1:5" x14ac:dyDescent="0.3">
      <c r="A14" s="237" t="s">
        <v>309</v>
      </c>
      <c r="B14" s="484">
        <v>0.99509999999999998</v>
      </c>
      <c r="C14" s="478">
        <v>0.11940000000000001</v>
      </c>
      <c r="D14" s="484">
        <v>0.98199999999999998</v>
      </c>
      <c r="E14" s="480">
        <v>0.11799999999999999</v>
      </c>
    </row>
    <row r="15" spans="1:5" x14ac:dyDescent="0.3">
      <c r="A15" s="237" t="s">
        <v>310</v>
      </c>
      <c r="B15" s="483">
        <v>0.95</v>
      </c>
      <c r="C15" s="478">
        <v>0.114</v>
      </c>
      <c r="D15" s="483">
        <v>0.9</v>
      </c>
      <c r="E15" s="480">
        <v>0.108</v>
      </c>
    </row>
    <row r="16" spans="1:5" x14ac:dyDescent="0.3">
      <c r="A16" s="237" t="s">
        <v>311</v>
      </c>
      <c r="B16" s="483">
        <v>1</v>
      </c>
      <c r="C16" s="477">
        <v>0.12</v>
      </c>
      <c r="D16" s="483">
        <v>1</v>
      </c>
      <c r="E16" s="479">
        <v>0.12</v>
      </c>
    </row>
    <row r="17" spans="1:5" x14ac:dyDescent="0.3">
      <c r="A17" s="237" t="s">
        <v>312</v>
      </c>
      <c r="B17" s="483">
        <v>1</v>
      </c>
      <c r="C17" s="477">
        <v>0.12</v>
      </c>
      <c r="D17" s="483">
        <v>1</v>
      </c>
      <c r="E17" s="479">
        <v>0.12</v>
      </c>
    </row>
    <row r="18" spans="1:5" x14ac:dyDescent="0.3">
      <c r="A18" s="237" t="s">
        <v>313</v>
      </c>
      <c r="B18" s="483">
        <v>1</v>
      </c>
      <c r="C18" s="477">
        <v>0.12</v>
      </c>
      <c r="D18" s="483">
        <v>1</v>
      </c>
      <c r="E18" s="479">
        <v>0.12</v>
      </c>
    </row>
    <row r="19" spans="1:5" x14ac:dyDescent="0.3">
      <c r="A19" s="237" t="s">
        <v>314</v>
      </c>
      <c r="B19" s="483">
        <v>1</v>
      </c>
      <c r="C19" s="477">
        <v>0.12</v>
      </c>
      <c r="D19" s="483">
        <v>1</v>
      </c>
      <c r="E19" s="479">
        <v>0.12</v>
      </c>
    </row>
    <row r="20" spans="1:5" x14ac:dyDescent="0.3">
      <c r="A20" s="237" t="s">
        <v>315</v>
      </c>
      <c r="B20" s="483">
        <v>1</v>
      </c>
      <c r="C20" s="477">
        <v>0.12</v>
      </c>
      <c r="D20" s="483">
        <v>1</v>
      </c>
      <c r="E20" s="479">
        <v>0.12</v>
      </c>
    </row>
    <row r="21" spans="1:5" x14ac:dyDescent="0.3">
      <c r="A21" s="237" t="s">
        <v>316</v>
      </c>
      <c r="B21" s="483">
        <v>1</v>
      </c>
      <c r="C21" s="477">
        <v>0.12</v>
      </c>
      <c r="D21" s="483">
        <v>1</v>
      </c>
      <c r="E21" s="479">
        <v>0.12</v>
      </c>
    </row>
    <row r="22" spans="1:5" x14ac:dyDescent="0.3">
      <c r="A22" s="238" t="s">
        <v>317</v>
      </c>
      <c r="B22" s="485">
        <v>1</v>
      </c>
      <c r="C22" s="481">
        <v>0.12</v>
      </c>
      <c r="D22" s="485">
        <v>1</v>
      </c>
      <c r="E22" s="482">
        <v>0.12</v>
      </c>
    </row>
    <row r="23" spans="1:5" x14ac:dyDescent="0.3">
      <c r="A23" s="50" t="s">
        <v>23</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D66A-8549-4758-9663-F0B5425A6303}">
  <dimension ref="A1:E11"/>
  <sheetViews>
    <sheetView workbookViewId="0">
      <selection activeCell="A38" sqref="A38"/>
    </sheetView>
  </sheetViews>
  <sheetFormatPr baseColWidth="10" defaultColWidth="11.453125" defaultRowHeight="13" x14ac:dyDescent="0.3"/>
  <cols>
    <col min="1" max="1" width="34.26953125" style="60" bestFit="1" customWidth="1"/>
    <col min="2" max="2" width="5.7265625" style="60" bestFit="1" customWidth="1"/>
    <col min="3" max="3" width="37.26953125" style="60" bestFit="1" customWidth="1"/>
    <col min="4" max="16384" width="11.453125" style="60"/>
  </cols>
  <sheetData>
    <row r="1" spans="1:5" x14ac:dyDescent="0.3">
      <c r="A1" s="59" t="s">
        <v>133</v>
      </c>
    </row>
    <row r="2" spans="1:5" x14ac:dyDescent="0.3">
      <c r="A2" s="59" t="s">
        <v>388</v>
      </c>
    </row>
    <row r="4" spans="1:5" x14ac:dyDescent="0.3">
      <c r="A4" s="63" t="s">
        <v>134</v>
      </c>
      <c r="B4" s="152" t="s">
        <v>135</v>
      </c>
      <c r="C4" s="100" t="s">
        <v>136</v>
      </c>
    </row>
    <row r="5" spans="1:5" ht="26" x14ac:dyDescent="0.3">
      <c r="A5" s="149" t="s">
        <v>383</v>
      </c>
      <c r="B5" s="342">
        <v>1.859999999999995E-2</v>
      </c>
      <c r="C5" s="343" t="s">
        <v>601</v>
      </c>
    </row>
    <row r="6" spans="1:5" ht="26" x14ac:dyDescent="0.3">
      <c r="A6" s="54" t="s">
        <v>188</v>
      </c>
      <c r="B6" s="342">
        <v>9.200000000000097E-3</v>
      </c>
      <c r="C6" s="344" t="s">
        <v>601</v>
      </c>
    </row>
    <row r="7" spans="1:5" x14ac:dyDescent="0.3">
      <c r="A7" s="150" t="s">
        <v>384</v>
      </c>
      <c r="B7" s="783">
        <v>331</v>
      </c>
      <c r="C7" s="785" t="s">
        <v>602</v>
      </c>
    </row>
    <row r="8" spans="1:5" x14ac:dyDescent="0.3">
      <c r="A8" s="151" t="s">
        <v>137</v>
      </c>
      <c r="B8" s="784"/>
      <c r="C8" s="786"/>
    </row>
    <row r="9" spans="1:5" x14ac:dyDescent="0.3">
      <c r="A9" s="54" t="s">
        <v>189</v>
      </c>
      <c r="B9" s="681">
        <v>288</v>
      </c>
      <c r="C9" s="787" t="s">
        <v>190</v>
      </c>
    </row>
    <row r="10" spans="1:5" x14ac:dyDescent="0.3">
      <c r="A10" s="151" t="s">
        <v>137</v>
      </c>
      <c r="B10" s="682"/>
      <c r="C10" s="786"/>
      <c r="E10" s="176"/>
    </row>
    <row r="11" spans="1:5" x14ac:dyDescent="0.3">
      <c r="A11" s="147" t="s">
        <v>138</v>
      </c>
    </row>
  </sheetData>
  <mergeCells count="4">
    <mergeCell ref="B7:B8"/>
    <mergeCell ref="C7:C8"/>
    <mergeCell ref="B9:B10"/>
    <mergeCell ref="C9:C1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3F4C2-D3B4-4454-9BE8-41329B86EE51}">
  <dimension ref="A1:E21"/>
  <sheetViews>
    <sheetView workbookViewId="0">
      <selection activeCell="A41" sqref="A41"/>
    </sheetView>
  </sheetViews>
  <sheetFormatPr baseColWidth="10" defaultColWidth="11.453125" defaultRowHeight="13" x14ac:dyDescent="0.3"/>
  <cols>
    <col min="1" max="1" width="58.81640625" style="60" customWidth="1"/>
    <col min="2" max="2" width="19.7265625" style="60" bestFit="1" customWidth="1"/>
    <col min="3" max="3" width="6.7265625" style="60" bestFit="1" customWidth="1"/>
    <col min="4" max="16384" width="11.453125" style="60"/>
  </cols>
  <sheetData>
    <row r="1" spans="1:3" x14ac:dyDescent="0.3">
      <c r="A1" s="59" t="s">
        <v>139</v>
      </c>
    </row>
    <row r="2" spans="1:3" x14ac:dyDescent="0.3">
      <c r="A2" s="59" t="s">
        <v>389</v>
      </c>
    </row>
    <row r="4" spans="1:3" x14ac:dyDescent="0.3">
      <c r="A4" s="69" t="s">
        <v>134</v>
      </c>
      <c r="B4" s="69" t="s">
        <v>140</v>
      </c>
      <c r="C4" s="69" t="s">
        <v>135</v>
      </c>
    </row>
    <row r="5" spans="1:3" x14ac:dyDescent="0.3">
      <c r="A5" s="148" t="s">
        <v>141</v>
      </c>
      <c r="B5" s="148" t="s">
        <v>385</v>
      </c>
      <c r="C5" s="345">
        <v>1.56775E-2</v>
      </c>
    </row>
    <row r="6" spans="1:3" x14ac:dyDescent="0.3">
      <c r="A6" s="148" t="s">
        <v>142</v>
      </c>
      <c r="B6" s="174" t="s">
        <v>385</v>
      </c>
      <c r="C6" s="345">
        <v>0.11050069999999999</v>
      </c>
    </row>
    <row r="7" spans="1:3" x14ac:dyDescent="0.3">
      <c r="A7" s="788" t="s">
        <v>143</v>
      </c>
      <c r="B7" s="174" t="s">
        <v>385</v>
      </c>
      <c r="C7" s="346">
        <v>854.14664000000005</v>
      </c>
    </row>
    <row r="8" spans="1:3" ht="14.25" customHeight="1" x14ac:dyDescent="0.3">
      <c r="A8" s="788"/>
      <c r="B8" s="148" t="s">
        <v>386</v>
      </c>
      <c r="C8" s="346">
        <v>843.17302031098745</v>
      </c>
    </row>
    <row r="9" spans="1:3" x14ac:dyDescent="0.3">
      <c r="A9" s="788" t="s">
        <v>144</v>
      </c>
      <c r="B9" s="174" t="s">
        <v>385</v>
      </c>
      <c r="C9" s="346">
        <v>418.61185999999998</v>
      </c>
    </row>
    <row r="10" spans="1:3" x14ac:dyDescent="0.3">
      <c r="A10" s="788"/>
      <c r="B10" s="148" t="s">
        <v>191</v>
      </c>
      <c r="C10" s="346">
        <v>422.63427143323094</v>
      </c>
    </row>
    <row r="11" spans="1:3" ht="26" x14ac:dyDescent="0.3">
      <c r="A11" s="148" t="s">
        <v>332</v>
      </c>
      <c r="B11" s="148" t="s">
        <v>385</v>
      </c>
      <c r="C11" s="347">
        <v>-85.5</v>
      </c>
    </row>
    <row r="12" spans="1:3" x14ac:dyDescent="0.3">
      <c r="A12" s="148" t="s">
        <v>145</v>
      </c>
      <c r="B12" s="148" t="s">
        <v>387</v>
      </c>
      <c r="C12" s="348">
        <v>1521</v>
      </c>
    </row>
    <row r="13" spans="1:3" x14ac:dyDescent="0.3">
      <c r="A13" s="788" t="s">
        <v>146</v>
      </c>
      <c r="B13" s="148" t="s">
        <v>387</v>
      </c>
      <c r="C13" s="348">
        <v>2883.56748023</v>
      </c>
    </row>
    <row r="14" spans="1:3" x14ac:dyDescent="0.3">
      <c r="A14" s="788"/>
      <c r="B14" s="148" t="s">
        <v>192</v>
      </c>
      <c r="C14" s="348">
        <v>2790.6000080108643</v>
      </c>
    </row>
    <row r="15" spans="1:3" x14ac:dyDescent="0.3">
      <c r="A15" s="148" t="s">
        <v>147</v>
      </c>
      <c r="B15" s="376" t="s">
        <v>191</v>
      </c>
      <c r="C15" s="349">
        <v>5.5E-2</v>
      </c>
    </row>
    <row r="16" spans="1:3" x14ac:dyDescent="0.3">
      <c r="A16" s="148" t="s">
        <v>148</v>
      </c>
      <c r="B16" s="148" t="s">
        <v>191</v>
      </c>
      <c r="C16" s="349">
        <v>0.25514999999999999</v>
      </c>
    </row>
    <row r="17" spans="1:5" x14ac:dyDescent="0.3">
      <c r="A17" s="148" t="s">
        <v>149</v>
      </c>
      <c r="B17" s="148" t="s">
        <v>385</v>
      </c>
      <c r="C17" s="349">
        <v>0.32623499999999994</v>
      </c>
    </row>
    <row r="18" spans="1:5" ht="15.75" customHeight="1" x14ac:dyDescent="0.3">
      <c r="A18" s="148" t="s">
        <v>150</v>
      </c>
      <c r="B18" s="148" t="s">
        <v>385</v>
      </c>
      <c r="C18" s="349">
        <v>0.88400000000000001</v>
      </c>
    </row>
    <row r="19" spans="1:5" x14ac:dyDescent="0.3">
      <c r="A19" s="788" t="s">
        <v>151</v>
      </c>
      <c r="B19" s="148" t="s">
        <v>387</v>
      </c>
      <c r="C19" s="348">
        <v>14614.012088449101</v>
      </c>
    </row>
    <row r="20" spans="1:5" x14ac:dyDescent="0.3">
      <c r="A20" s="788"/>
      <c r="B20" s="148" t="s">
        <v>192</v>
      </c>
      <c r="C20" s="348">
        <v>16452.3263946347</v>
      </c>
      <c r="E20" s="176"/>
    </row>
    <row r="21" spans="1:5" x14ac:dyDescent="0.3">
      <c r="A21" s="147" t="s">
        <v>138</v>
      </c>
    </row>
  </sheetData>
  <mergeCells count="4">
    <mergeCell ref="A7:A8"/>
    <mergeCell ref="A9:A10"/>
    <mergeCell ref="A13:A14"/>
    <mergeCell ref="A19:A20"/>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16CF-B688-4E4E-B959-D440B732D5DA}">
  <dimension ref="A1:K28"/>
  <sheetViews>
    <sheetView zoomScaleNormal="100" workbookViewId="0">
      <selection activeCell="D11" sqref="D11"/>
    </sheetView>
  </sheetViews>
  <sheetFormatPr baseColWidth="10" defaultColWidth="11.453125" defaultRowHeight="13" x14ac:dyDescent="0.3"/>
  <cols>
    <col min="1" max="1" width="62.453125" style="60" bestFit="1" customWidth="1"/>
    <col min="2" max="2" width="10.453125" style="60" customWidth="1"/>
    <col min="3" max="3" width="11.26953125" style="60" customWidth="1"/>
    <col min="4" max="4" width="11.7265625" style="60" customWidth="1"/>
    <col min="5" max="16384" width="11.453125" style="60"/>
  </cols>
  <sheetData>
    <row r="1" spans="1:11" x14ac:dyDescent="0.3">
      <c r="A1" s="59" t="s">
        <v>152</v>
      </c>
    </row>
    <row r="2" spans="1:11" x14ac:dyDescent="0.3">
      <c r="A2" s="59" t="s">
        <v>390</v>
      </c>
    </row>
    <row r="3" spans="1:11" x14ac:dyDescent="0.3">
      <c r="A3" s="61" t="s">
        <v>185</v>
      </c>
    </row>
    <row r="5" spans="1:11" ht="39" x14ac:dyDescent="0.3">
      <c r="A5" s="182" t="s">
        <v>153</v>
      </c>
      <c r="B5" s="69" t="s">
        <v>193</v>
      </c>
      <c r="C5" s="69" t="s">
        <v>194</v>
      </c>
      <c r="D5" s="58" t="s">
        <v>180</v>
      </c>
    </row>
    <row r="6" spans="1:11" x14ac:dyDescent="0.3">
      <c r="A6" s="169" t="s">
        <v>154</v>
      </c>
      <c r="B6" s="350">
        <v>48291616.861000009</v>
      </c>
      <c r="C6" s="350">
        <v>-974652.51132701337</v>
      </c>
      <c r="D6" s="351">
        <v>49266269.372327022</v>
      </c>
      <c r="E6" s="82"/>
      <c r="F6" s="252"/>
      <c r="G6" s="252"/>
      <c r="H6" s="252"/>
      <c r="I6" s="252"/>
      <c r="J6" s="252"/>
      <c r="K6" s="252"/>
    </row>
    <row r="7" spans="1:11" x14ac:dyDescent="0.3">
      <c r="A7" s="129" t="s">
        <v>155</v>
      </c>
      <c r="B7" s="103">
        <v>11674637.502</v>
      </c>
      <c r="C7" s="103">
        <v>-175579.65126012824</v>
      </c>
      <c r="D7" s="352">
        <v>11850217.153260129</v>
      </c>
      <c r="E7" s="82"/>
      <c r="F7" s="252"/>
      <c r="G7" s="252"/>
      <c r="H7" s="252"/>
      <c r="I7" s="252"/>
      <c r="J7" s="252"/>
      <c r="K7" s="252"/>
    </row>
    <row r="8" spans="1:11" x14ac:dyDescent="0.3">
      <c r="A8" s="129" t="s">
        <v>410</v>
      </c>
      <c r="B8" s="103">
        <v>-11536781.083000001</v>
      </c>
      <c r="C8" s="103">
        <v>255294.65034362487</v>
      </c>
      <c r="D8" s="352">
        <v>-11792075.733343625</v>
      </c>
      <c r="E8" s="82"/>
      <c r="F8" s="252"/>
      <c r="G8" s="252"/>
      <c r="H8" s="252"/>
      <c r="I8" s="252"/>
      <c r="J8" s="252"/>
      <c r="K8" s="252"/>
    </row>
    <row r="9" spans="1:11" x14ac:dyDescent="0.3">
      <c r="A9" s="129" t="s">
        <v>156</v>
      </c>
      <c r="B9" s="103">
        <v>9088857.9700000007</v>
      </c>
      <c r="C9" s="103">
        <v>-310019.75306889974</v>
      </c>
      <c r="D9" s="352">
        <v>9398877.7230689004</v>
      </c>
      <c r="E9" s="82"/>
      <c r="F9" s="252"/>
      <c r="G9" s="252"/>
      <c r="H9" s="252"/>
      <c r="I9" s="252"/>
      <c r="J9" s="252"/>
      <c r="K9" s="252"/>
    </row>
    <row r="10" spans="1:11" x14ac:dyDescent="0.3">
      <c r="A10" s="129" t="s">
        <v>157</v>
      </c>
      <c r="B10" s="103">
        <v>10687162.828</v>
      </c>
      <c r="C10" s="103">
        <v>-481243.39592524432</v>
      </c>
      <c r="D10" s="352">
        <v>11168406.223925244</v>
      </c>
      <c r="E10" s="82"/>
      <c r="F10" s="252"/>
      <c r="G10" s="252"/>
      <c r="H10" s="252"/>
      <c r="I10" s="252"/>
      <c r="J10" s="252"/>
      <c r="K10" s="252"/>
    </row>
    <row r="11" spans="1:11" x14ac:dyDescent="0.3">
      <c r="A11" s="129" t="s">
        <v>158</v>
      </c>
      <c r="B11" s="103">
        <v>28389160.264000002</v>
      </c>
      <c r="C11" s="103">
        <v>-263316.78494837135</v>
      </c>
      <c r="D11" s="352">
        <v>28652477.048948374</v>
      </c>
      <c r="E11" s="82"/>
      <c r="F11" s="252"/>
      <c r="G11" s="252"/>
      <c r="H11" s="252"/>
      <c r="I11" s="252"/>
      <c r="J11" s="252"/>
      <c r="K11" s="252"/>
    </row>
    <row r="12" spans="1:11" x14ac:dyDescent="0.3">
      <c r="A12" s="183" t="s">
        <v>159</v>
      </c>
      <c r="B12" s="353">
        <v>-11420.62</v>
      </c>
      <c r="C12" s="353">
        <v>212.42353199999889</v>
      </c>
      <c r="D12" s="354">
        <v>-11633.043532</v>
      </c>
      <c r="E12" s="82"/>
      <c r="F12" s="252"/>
      <c r="G12" s="252"/>
      <c r="H12" s="252"/>
      <c r="I12" s="252"/>
      <c r="J12" s="252"/>
      <c r="K12" s="252"/>
    </row>
    <row r="13" spans="1:11" x14ac:dyDescent="0.3">
      <c r="A13" s="53" t="s">
        <v>160</v>
      </c>
      <c r="B13" s="109">
        <v>2139335.6431499999</v>
      </c>
      <c r="C13" s="109">
        <v>-46629.452069946565</v>
      </c>
      <c r="D13" s="355">
        <v>2185965.0952199465</v>
      </c>
      <c r="E13" s="82"/>
      <c r="F13" s="252"/>
      <c r="G13" s="252"/>
      <c r="H13" s="252"/>
      <c r="I13" s="252"/>
      <c r="J13" s="252"/>
      <c r="K13" s="252"/>
    </row>
    <row r="14" spans="1:11" x14ac:dyDescent="0.3">
      <c r="A14" s="57" t="s">
        <v>161</v>
      </c>
      <c r="B14" s="356">
        <v>2598143.2377599999</v>
      </c>
      <c r="C14" s="356">
        <v>2368310.1699952791</v>
      </c>
      <c r="D14" s="357">
        <v>229833.06776472088</v>
      </c>
      <c r="E14" s="82"/>
      <c r="F14" s="252"/>
      <c r="G14" s="252"/>
      <c r="H14" s="252"/>
      <c r="I14" s="252"/>
      <c r="J14" s="252"/>
      <c r="K14" s="252"/>
    </row>
    <row r="15" spans="1:11" x14ac:dyDescent="0.3">
      <c r="A15" s="53" t="s">
        <v>162</v>
      </c>
      <c r="B15" s="109">
        <v>4343549.6869999999</v>
      </c>
      <c r="C15" s="109">
        <v>2075244.7829115735</v>
      </c>
      <c r="D15" s="355">
        <v>2268304.9040884264</v>
      </c>
      <c r="E15" s="82"/>
      <c r="F15" s="252"/>
      <c r="G15" s="252"/>
      <c r="H15" s="252"/>
      <c r="I15" s="252"/>
      <c r="J15" s="252"/>
      <c r="K15" s="252"/>
    </row>
    <row r="16" spans="1:11" x14ac:dyDescent="0.3">
      <c r="A16" s="180" t="s">
        <v>163</v>
      </c>
      <c r="B16" s="103">
        <v>945721.83799999999</v>
      </c>
      <c r="C16" s="103">
        <v>358887.44244932267</v>
      </c>
      <c r="D16" s="352">
        <v>586834.39555067732</v>
      </c>
      <c r="E16" s="82"/>
      <c r="F16" s="252"/>
      <c r="G16" s="252"/>
      <c r="H16" s="252"/>
      <c r="I16" s="252"/>
      <c r="J16" s="252"/>
      <c r="K16" s="252"/>
    </row>
    <row r="17" spans="1:11" x14ac:dyDescent="0.3">
      <c r="A17" s="181" t="s">
        <v>605</v>
      </c>
      <c r="B17" s="103">
        <v>859044.71100000001</v>
      </c>
      <c r="C17" s="314">
        <v>389456.97401886981</v>
      </c>
      <c r="D17" s="352">
        <v>469587.73698113021</v>
      </c>
      <c r="E17" s="82"/>
      <c r="F17" s="252"/>
      <c r="G17" s="252"/>
      <c r="H17" s="252"/>
      <c r="I17" s="252"/>
      <c r="J17" s="252"/>
      <c r="K17" s="252"/>
    </row>
    <row r="18" spans="1:11" x14ac:dyDescent="0.3">
      <c r="A18" s="181" t="s">
        <v>164</v>
      </c>
      <c r="B18" s="103">
        <v>532463.14099999995</v>
      </c>
      <c r="C18" s="103">
        <v>111439.95338414982</v>
      </c>
      <c r="D18" s="352">
        <v>421023.18761585013</v>
      </c>
      <c r="E18" s="82"/>
      <c r="F18" s="252"/>
      <c r="G18" s="252"/>
      <c r="H18" s="252"/>
      <c r="I18" s="252"/>
      <c r="J18" s="252"/>
      <c r="K18" s="252"/>
    </row>
    <row r="19" spans="1:11" x14ac:dyDescent="0.3">
      <c r="A19" s="181" t="s">
        <v>165</v>
      </c>
      <c r="B19" s="103">
        <v>-445786.01400000002</v>
      </c>
      <c r="C19" s="103">
        <v>-142009.48495369696</v>
      </c>
      <c r="D19" s="352">
        <v>-303776.52904630307</v>
      </c>
      <c r="E19" s="82"/>
      <c r="F19" s="252"/>
      <c r="G19" s="252"/>
      <c r="H19" s="252"/>
      <c r="I19" s="252"/>
      <c r="J19" s="252"/>
      <c r="K19" s="252"/>
    </row>
    <row r="20" spans="1:11" x14ac:dyDescent="0.3">
      <c r="A20" s="180" t="s">
        <v>166</v>
      </c>
      <c r="B20" s="103">
        <v>2833803.3119999999</v>
      </c>
      <c r="C20" s="103">
        <v>1449272.2366801971</v>
      </c>
      <c r="D20" s="352">
        <v>1384531.0753198029</v>
      </c>
      <c r="E20" s="82"/>
      <c r="F20" s="252"/>
      <c r="G20" s="252"/>
      <c r="H20" s="252"/>
      <c r="I20" s="252"/>
      <c r="J20" s="252"/>
      <c r="K20" s="252"/>
    </row>
    <row r="21" spans="1:11" x14ac:dyDescent="0.3">
      <c r="A21" s="181" t="s">
        <v>603</v>
      </c>
      <c r="B21" s="103">
        <v>3172322.2549999994</v>
      </c>
      <c r="C21" s="314">
        <v>1780524.1401114773</v>
      </c>
      <c r="D21" s="352">
        <v>1391798.1148885221</v>
      </c>
      <c r="E21" s="82"/>
      <c r="F21" s="252"/>
      <c r="G21" s="252"/>
      <c r="H21" s="252"/>
      <c r="I21" s="252"/>
      <c r="J21" s="252"/>
      <c r="K21" s="252"/>
    </row>
    <row r="22" spans="1:11" x14ac:dyDescent="0.3">
      <c r="A22" s="181" t="s">
        <v>167</v>
      </c>
      <c r="B22" s="103">
        <v>1935641.736</v>
      </c>
      <c r="C22" s="103">
        <v>393204.17321615759</v>
      </c>
      <c r="D22" s="352">
        <v>1542437.5627838424</v>
      </c>
      <c r="E22" s="82"/>
      <c r="F22" s="252"/>
      <c r="G22" s="252"/>
      <c r="H22" s="252"/>
      <c r="I22" s="252"/>
      <c r="J22" s="252"/>
      <c r="K22" s="252"/>
    </row>
    <row r="23" spans="1:11" x14ac:dyDescent="0.3">
      <c r="A23" s="181" t="s">
        <v>604</v>
      </c>
      <c r="B23" s="314">
        <v>-2274160.679</v>
      </c>
      <c r="C23" s="314">
        <v>-724456.07664743764</v>
      </c>
      <c r="D23" s="358">
        <v>-1549704.6023525624</v>
      </c>
      <c r="E23" s="82"/>
      <c r="F23" s="252"/>
      <c r="G23" s="252"/>
      <c r="H23" s="252"/>
      <c r="I23" s="252"/>
      <c r="J23" s="252"/>
      <c r="K23" s="252"/>
    </row>
    <row r="24" spans="1:11" x14ac:dyDescent="0.3">
      <c r="A24" s="180" t="s">
        <v>168</v>
      </c>
      <c r="B24" s="103">
        <v>564024.53700000001</v>
      </c>
      <c r="C24" s="103">
        <v>267085.10378205386</v>
      </c>
      <c r="D24" s="352">
        <v>296939.43321794615</v>
      </c>
      <c r="E24" s="82"/>
      <c r="F24" s="252"/>
      <c r="G24" s="252"/>
      <c r="H24" s="252"/>
      <c r="I24" s="252"/>
      <c r="J24" s="252"/>
      <c r="K24" s="252"/>
    </row>
    <row r="25" spans="1:11" x14ac:dyDescent="0.3">
      <c r="A25" s="57" t="s">
        <v>169</v>
      </c>
      <c r="B25" s="356">
        <v>6491591.9494400006</v>
      </c>
      <c r="C25" s="359">
        <v>0</v>
      </c>
      <c r="D25" s="357">
        <v>6491591.9494400006</v>
      </c>
      <c r="E25" s="82"/>
      <c r="F25" s="647"/>
      <c r="G25" s="252"/>
      <c r="H25" s="252"/>
      <c r="I25" s="252"/>
      <c r="J25" s="252"/>
      <c r="K25" s="252"/>
    </row>
    <row r="26" spans="1:11" x14ac:dyDescent="0.3">
      <c r="A26" s="55" t="s">
        <v>170</v>
      </c>
      <c r="B26" s="360">
        <v>63864237.378350012</v>
      </c>
      <c r="C26" s="360">
        <v>3422272.9895098954</v>
      </c>
      <c r="D26" s="361">
        <v>60441964.388840117</v>
      </c>
      <c r="E26" s="82"/>
      <c r="F26" s="252"/>
      <c r="G26" s="252"/>
      <c r="H26" s="252"/>
      <c r="I26" s="252"/>
      <c r="J26" s="252"/>
      <c r="K26" s="252"/>
    </row>
    <row r="27" spans="1:11" ht="51.5" customHeight="1" x14ac:dyDescent="0.3">
      <c r="A27" s="743" t="s">
        <v>627</v>
      </c>
      <c r="B27" s="743"/>
      <c r="C27" s="743"/>
      <c r="D27" s="743"/>
    </row>
    <row r="28" spans="1:11" x14ac:dyDescent="0.3">
      <c r="A28" s="60" t="s">
        <v>23</v>
      </c>
    </row>
  </sheetData>
  <mergeCells count="1">
    <mergeCell ref="A27:D27"/>
  </mergeCells>
  <pageMargins left="0.7" right="0.7" top="0.75" bottom="0.75" header="0.3" footer="0.3"/>
  <pageSetup paperSize="9" orientation="portrait" horizontalDpi="0"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B205-D0B8-4570-BC26-88DB5718D0F4}">
  <dimension ref="A1:F17"/>
  <sheetViews>
    <sheetView workbookViewId="0">
      <selection activeCell="B12" sqref="B12"/>
    </sheetView>
  </sheetViews>
  <sheetFormatPr baseColWidth="10" defaultColWidth="11.453125" defaultRowHeight="13" x14ac:dyDescent="0.3"/>
  <cols>
    <col min="1" max="1" width="50.7265625" style="60" bestFit="1" customWidth="1"/>
    <col min="2" max="2" width="11" style="60" customWidth="1"/>
    <col min="3" max="3" width="12" style="60" bestFit="1" customWidth="1"/>
    <col min="4" max="16384" width="11.453125" style="60"/>
  </cols>
  <sheetData>
    <row r="1" spans="1:6" x14ac:dyDescent="0.3">
      <c r="A1" s="59" t="s">
        <v>171</v>
      </c>
    </row>
    <row r="2" spans="1:6" x14ac:dyDescent="0.3">
      <c r="A2" s="59" t="s">
        <v>391</v>
      </c>
    </row>
    <row r="3" spans="1:6" x14ac:dyDescent="0.3">
      <c r="A3" s="173" t="s">
        <v>359</v>
      </c>
    </row>
    <row r="5" spans="1:6" x14ac:dyDescent="0.3">
      <c r="A5" s="185"/>
      <c r="B5" s="69" t="s">
        <v>609</v>
      </c>
      <c r="C5" s="58" t="s">
        <v>109</v>
      </c>
    </row>
    <row r="6" spans="1:6" ht="15" x14ac:dyDescent="0.3">
      <c r="A6" s="184" t="s">
        <v>606</v>
      </c>
      <c r="B6" s="109">
        <v>-134977.06452000141</v>
      </c>
      <c r="C6" s="364">
        <v>-5.0931962797535729E-2</v>
      </c>
    </row>
    <row r="7" spans="1:6" ht="15" x14ac:dyDescent="0.3">
      <c r="A7" s="184" t="s">
        <v>607</v>
      </c>
      <c r="B7" s="109">
        <v>3422272.9895098926</v>
      </c>
      <c r="C7" s="364">
        <v>1.2913533214296593</v>
      </c>
    </row>
    <row r="8" spans="1:6" x14ac:dyDescent="0.3">
      <c r="A8" s="129" t="s">
        <v>172</v>
      </c>
      <c r="B8" s="103">
        <v>-974652.51132701337</v>
      </c>
      <c r="C8" s="363">
        <v>-0.36777333707739823</v>
      </c>
    </row>
    <row r="9" spans="1:6" x14ac:dyDescent="0.3">
      <c r="A9" s="129" t="s">
        <v>173</v>
      </c>
      <c r="B9" s="103">
        <v>-46629.452069946565</v>
      </c>
      <c r="C9" s="363">
        <v>-1.7595059772129416E-2</v>
      </c>
    </row>
    <row r="10" spans="1:6" x14ac:dyDescent="0.3">
      <c r="A10" s="129" t="s">
        <v>174</v>
      </c>
      <c r="B10" s="103">
        <v>2368310.1699952791</v>
      </c>
      <c r="C10" s="363">
        <v>0.89365319878734473</v>
      </c>
    </row>
    <row r="11" spans="1:6" x14ac:dyDescent="0.3">
      <c r="A11" s="129" t="s">
        <v>175</v>
      </c>
      <c r="B11" s="103">
        <v>2075244.7829115735</v>
      </c>
      <c r="C11" s="363">
        <v>0.7830685194918422</v>
      </c>
      <c r="E11" s="106"/>
    </row>
    <row r="12" spans="1:6" ht="15" x14ac:dyDescent="0.3">
      <c r="A12" s="184" t="s">
        <v>608</v>
      </c>
      <c r="B12" s="109">
        <v>-3557250.0540298969</v>
      </c>
      <c r="C12" s="364">
        <v>-1.342285284227196</v>
      </c>
      <c r="E12" s="106"/>
    </row>
    <row r="13" spans="1:6" x14ac:dyDescent="0.3">
      <c r="A13" s="54" t="s">
        <v>176</v>
      </c>
      <c r="B13" s="314">
        <v>348937.84889000002</v>
      </c>
      <c r="C13" s="365">
        <v>0.13166747700076178</v>
      </c>
    </row>
    <row r="14" spans="1:6" x14ac:dyDescent="0.3">
      <c r="A14" s="54" t="s">
        <v>177</v>
      </c>
      <c r="B14" s="314">
        <v>2593585.5835699998</v>
      </c>
      <c r="C14" s="365">
        <v>0.97865815147459867</v>
      </c>
    </row>
    <row r="15" spans="1:6" x14ac:dyDescent="0.3">
      <c r="A15" s="53" t="s">
        <v>195</v>
      </c>
      <c r="B15" s="313">
        <v>2109670.670160003</v>
      </c>
      <c r="C15" s="366">
        <v>0.79605871167630293</v>
      </c>
      <c r="D15" s="82"/>
      <c r="E15" s="362"/>
      <c r="F15" s="252"/>
    </row>
    <row r="16" spans="1:6" x14ac:dyDescent="0.3">
      <c r="A16" s="55" t="s">
        <v>196</v>
      </c>
      <c r="B16" s="360">
        <v>-1312602.3193498924</v>
      </c>
      <c r="C16" s="367">
        <v>-0.49529460975335732</v>
      </c>
      <c r="D16" s="82"/>
      <c r="E16" s="362"/>
    </row>
    <row r="17" spans="1:1" x14ac:dyDescent="0.3">
      <c r="A17" s="147" t="s">
        <v>23</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CCDA-C4E9-4482-BC98-2AE728B998DF}">
  <dimension ref="A1:H35"/>
  <sheetViews>
    <sheetView topLeftCell="A16" workbookViewId="0">
      <selection activeCell="D37" sqref="D37"/>
    </sheetView>
  </sheetViews>
  <sheetFormatPr baseColWidth="10" defaultColWidth="11.453125" defaultRowHeight="13" x14ac:dyDescent="0.3"/>
  <cols>
    <col min="1" max="1" width="23.7265625" style="2" customWidth="1"/>
    <col min="2" max="16384" width="11.453125" style="2"/>
  </cols>
  <sheetData>
    <row r="1" spans="1:6" x14ac:dyDescent="0.3">
      <c r="A1" s="1" t="s">
        <v>106</v>
      </c>
      <c r="B1" s="1"/>
      <c r="C1" s="1"/>
      <c r="D1" s="1"/>
      <c r="E1" s="1"/>
      <c r="F1" s="1"/>
    </row>
    <row r="2" spans="1:6" x14ac:dyDescent="0.3">
      <c r="A2" s="789" t="s">
        <v>411</v>
      </c>
      <c r="B2" s="789"/>
      <c r="C2" s="789"/>
      <c r="D2" s="789"/>
      <c r="E2" s="789"/>
      <c r="F2" s="789"/>
    </row>
    <row r="3" spans="1:6" x14ac:dyDescent="0.3">
      <c r="A3" s="790" t="s">
        <v>80</v>
      </c>
      <c r="B3" s="790"/>
      <c r="C3" s="790"/>
      <c r="D3" s="790"/>
      <c r="E3" s="790"/>
      <c r="F3" s="790"/>
    </row>
    <row r="4" spans="1:6" x14ac:dyDescent="0.3">
      <c r="A4" s="219"/>
      <c r="B4" s="219"/>
      <c r="C4" s="219"/>
      <c r="D4" s="219"/>
      <c r="E4" s="219"/>
      <c r="F4" s="219"/>
    </row>
    <row r="5" spans="1:6" ht="24.75" customHeight="1" x14ac:dyDescent="0.3">
      <c r="A5" s="186"/>
      <c r="B5" s="764" t="s">
        <v>82</v>
      </c>
      <c r="C5" s="764" t="s">
        <v>83</v>
      </c>
      <c r="D5" s="764" t="s">
        <v>84</v>
      </c>
      <c r="E5" s="764" t="s">
        <v>85</v>
      </c>
      <c r="F5" s="764" t="s">
        <v>203</v>
      </c>
    </row>
    <row r="6" spans="1:6" ht="30" customHeight="1" x14ac:dyDescent="0.3">
      <c r="A6" s="187"/>
      <c r="B6" s="791"/>
      <c r="C6" s="791"/>
      <c r="D6" s="791"/>
      <c r="E6" s="791"/>
      <c r="F6" s="791"/>
    </row>
    <row r="7" spans="1:6" x14ac:dyDescent="0.3">
      <c r="A7" s="117">
        <v>1997</v>
      </c>
      <c r="B7" s="220">
        <v>-27361</v>
      </c>
      <c r="C7" s="220">
        <v>402938</v>
      </c>
      <c r="D7" s="220">
        <v>150829</v>
      </c>
      <c r="E7" s="220">
        <v>252109</v>
      </c>
      <c r="F7" s="220">
        <v>375577</v>
      </c>
    </row>
    <row r="8" spans="1:6" x14ac:dyDescent="0.3">
      <c r="A8" s="118">
        <v>1998</v>
      </c>
      <c r="B8" s="221">
        <v>-5381</v>
      </c>
      <c r="C8" s="221">
        <v>185156</v>
      </c>
      <c r="D8" s="221">
        <v>77437</v>
      </c>
      <c r="E8" s="221">
        <v>107719</v>
      </c>
      <c r="F8" s="221">
        <v>179775</v>
      </c>
    </row>
    <row r="9" spans="1:6" x14ac:dyDescent="0.3">
      <c r="A9" s="118">
        <v>1999</v>
      </c>
      <c r="B9" s="221">
        <v>-73261</v>
      </c>
      <c r="C9" s="221">
        <v>174596</v>
      </c>
      <c r="D9" s="221">
        <v>54027</v>
      </c>
      <c r="E9" s="221">
        <v>120569</v>
      </c>
      <c r="F9" s="221">
        <v>101335</v>
      </c>
    </row>
    <row r="10" spans="1:6" x14ac:dyDescent="0.3">
      <c r="A10" s="118">
        <v>2000</v>
      </c>
      <c r="B10" s="221">
        <v>-5846</v>
      </c>
      <c r="C10" s="221">
        <v>218960</v>
      </c>
      <c r="D10" s="221">
        <v>57655</v>
      </c>
      <c r="E10" s="221">
        <v>161305</v>
      </c>
      <c r="F10" s="221">
        <v>213114</v>
      </c>
    </row>
    <row r="11" spans="1:6" x14ac:dyDescent="0.3">
      <c r="A11" s="118">
        <v>2001</v>
      </c>
      <c r="B11" s="221">
        <v>9034</v>
      </c>
      <c r="C11" s="221">
        <v>128986</v>
      </c>
      <c r="D11" s="221">
        <v>56085</v>
      </c>
      <c r="E11" s="221">
        <v>72901</v>
      </c>
      <c r="F11" s="221">
        <v>138020</v>
      </c>
    </row>
    <row r="12" spans="1:6" x14ac:dyDescent="0.3">
      <c r="A12" s="118">
        <v>2002</v>
      </c>
      <c r="B12" s="221">
        <v>-39450</v>
      </c>
      <c r="C12" s="221">
        <v>88047</v>
      </c>
      <c r="D12" s="221">
        <v>31853</v>
      </c>
      <c r="E12" s="221">
        <v>56194</v>
      </c>
      <c r="F12" s="221">
        <v>48597</v>
      </c>
    </row>
    <row r="13" spans="1:6" x14ac:dyDescent="0.3">
      <c r="A13" s="118">
        <v>2003</v>
      </c>
      <c r="B13" s="221">
        <v>-3781</v>
      </c>
      <c r="C13" s="221">
        <v>114136</v>
      </c>
      <c r="D13" s="221">
        <v>38089</v>
      </c>
      <c r="E13" s="221">
        <v>76047</v>
      </c>
      <c r="F13" s="221">
        <v>110355</v>
      </c>
    </row>
    <row r="14" spans="1:6" x14ac:dyDescent="0.3">
      <c r="A14" s="118">
        <v>2004</v>
      </c>
      <c r="B14" s="221">
        <v>123324</v>
      </c>
      <c r="C14" s="221">
        <v>473144</v>
      </c>
      <c r="D14" s="221">
        <v>172579</v>
      </c>
      <c r="E14" s="221">
        <v>300565</v>
      </c>
      <c r="F14" s="221">
        <v>596468</v>
      </c>
    </row>
    <row r="15" spans="1:6" x14ac:dyDescent="0.3">
      <c r="A15" s="118">
        <v>2005</v>
      </c>
      <c r="B15" s="221">
        <v>455179.34152000002</v>
      </c>
      <c r="C15" s="221">
        <v>1264244.4081100002</v>
      </c>
      <c r="D15" s="221">
        <v>613157.54494000005</v>
      </c>
      <c r="E15" s="221">
        <v>651086.86317000003</v>
      </c>
      <c r="F15" s="221">
        <v>1719423.7496300002</v>
      </c>
    </row>
    <row r="16" spans="1:6" x14ac:dyDescent="0.3">
      <c r="A16" s="118">
        <v>2006</v>
      </c>
      <c r="B16" s="221">
        <v>496108.64373000001</v>
      </c>
      <c r="C16" s="221">
        <v>4078834.8112500003</v>
      </c>
      <c r="D16" s="221">
        <v>1998691.7108700001</v>
      </c>
      <c r="E16" s="221">
        <v>2080143.10038</v>
      </c>
      <c r="F16" s="221">
        <v>4574943.4549799999</v>
      </c>
    </row>
    <row r="17" spans="1:8" x14ac:dyDescent="0.3">
      <c r="A17" s="118">
        <v>2007</v>
      </c>
      <c r="B17" s="221">
        <v>1152329.8</v>
      </c>
      <c r="C17" s="221">
        <v>5054366.1882700007</v>
      </c>
      <c r="D17" s="221">
        <v>3299199.5749400002</v>
      </c>
      <c r="E17" s="221">
        <v>1755166.6133300001</v>
      </c>
      <c r="F17" s="221">
        <v>6206695.9882700006</v>
      </c>
    </row>
    <row r="18" spans="1:8" x14ac:dyDescent="0.3">
      <c r="A18" s="118">
        <v>2008</v>
      </c>
      <c r="B18" s="221">
        <v>-336375.13752000115</v>
      </c>
      <c r="C18" s="221">
        <v>4680595.0784200002</v>
      </c>
      <c r="D18" s="221">
        <v>3220332.4036000003</v>
      </c>
      <c r="E18" s="221">
        <v>1460262.6748199998</v>
      </c>
      <c r="F18" s="221">
        <v>4344219.9408999998</v>
      </c>
    </row>
    <row r="19" spans="1:8" x14ac:dyDescent="0.3">
      <c r="A19" s="118">
        <v>2009</v>
      </c>
      <c r="B19" s="221">
        <v>-560889.04473000043</v>
      </c>
      <c r="C19" s="221">
        <v>2068563.1776865458</v>
      </c>
      <c r="D19" s="221">
        <v>1316424.9252485009</v>
      </c>
      <c r="E19" s="221">
        <v>752138.25243804511</v>
      </c>
      <c r="F19" s="221">
        <v>1507674.1329565456</v>
      </c>
    </row>
    <row r="20" spans="1:8" x14ac:dyDescent="0.3">
      <c r="A20" s="118">
        <v>2010</v>
      </c>
      <c r="B20" s="221">
        <v>-117735.42530000233</v>
      </c>
      <c r="C20" s="221">
        <v>3783051.6724212249</v>
      </c>
      <c r="D20" s="221">
        <v>2155591.6905840379</v>
      </c>
      <c r="E20" s="221">
        <v>1627459.981837187</v>
      </c>
      <c r="F20" s="221">
        <v>3665316.2471212223</v>
      </c>
    </row>
    <row r="21" spans="1:8" x14ac:dyDescent="0.3">
      <c r="A21" s="118">
        <v>2011</v>
      </c>
      <c r="B21" s="221">
        <v>817724</v>
      </c>
      <c r="C21" s="221">
        <v>3965765</v>
      </c>
      <c r="D21" s="221">
        <v>3033472</v>
      </c>
      <c r="E21" s="221">
        <v>932293</v>
      </c>
      <c r="F21" s="221">
        <v>4783490</v>
      </c>
    </row>
    <row r="22" spans="1:8" x14ac:dyDescent="0.3">
      <c r="A22" s="118">
        <v>2012</v>
      </c>
      <c r="B22" s="221">
        <v>891034</v>
      </c>
      <c r="C22" s="221">
        <v>3278909</v>
      </c>
      <c r="D22" s="221">
        <v>2712763</v>
      </c>
      <c r="E22" s="221">
        <v>566147</v>
      </c>
      <c r="F22" s="221">
        <v>4169943</v>
      </c>
    </row>
    <row r="23" spans="1:8" x14ac:dyDescent="0.3">
      <c r="A23" s="118">
        <v>2013</v>
      </c>
      <c r="B23" s="221">
        <v>-135651</v>
      </c>
      <c r="C23" s="221">
        <v>3129199</v>
      </c>
      <c r="D23" s="221">
        <v>2302008</v>
      </c>
      <c r="E23" s="221">
        <v>827191</v>
      </c>
      <c r="F23" s="221">
        <v>2993549</v>
      </c>
    </row>
    <row r="24" spans="1:8" x14ac:dyDescent="0.3">
      <c r="A24" s="118">
        <v>2014</v>
      </c>
      <c r="B24" s="221">
        <v>-139897.21316057301</v>
      </c>
      <c r="C24" s="221">
        <v>2642656.7148364577</v>
      </c>
      <c r="D24" s="221">
        <v>1989508.2006293277</v>
      </c>
      <c r="E24" s="221">
        <v>653148.51420712972</v>
      </c>
      <c r="F24" s="221">
        <v>2502759.5016758847</v>
      </c>
    </row>
    <row r="25" spans="1:8" x14ac:dyDescent="0.3">
      <c r="A25" s="118">
        <v>2015</v>
      </c>
      <c r="B25" s="221">
        <v>332751.65555371251</v>
      </c>
      <c r="C25" s="221">
        <v>1675908.9156503216</v>
      </c>
      <c r="D25" s="221">
        <v>1523610.7556618103</v>
      </c>
      <c r="E25" s="221">
        <v>152298.15998851135</v>
      </c>
      <c r="F25" s="221">
        <v>2008660.5712040341</v>
      </c>
    </row>
    <row r="26" spans="1:8" x14ac:dyDescent="0.3">
      <c r="A26" s="118">
        <v>2016</v>
      </c>
      <c r="B26" s="221">
        <v>-724578.75722851907</v>
      </c>
      <c r="C26" s="221">
        <v>725717.9718425225</v>
      </c>
      <c r="D26" s="221">
        <v>643366.98752692528</v>
      </c>
      <c r="E26" s="221">
        <v>82350.984315597205</v>
      </c>
      <c r="F26" s="221">
        <v>1139.2146140036621</v>
      </c>
    </row>
    <row r="27" spans="1:8" x14ac:dyDescent="0.3">
      <c r="A27" s="118">
        <v>2017</v>
      </c>
      <c r="B27" s="221">
        <v>-7168.1023315538278</v>
      </c>
      <c r="C27" s="221">
        <v>1279021.5196772318</v>
      </c>
      <c r="D27" s="221">
        <v>637365.66156097292</v>
      </c>
      <c r="E27" s="221">
        <v>530655.85811625898</v>
      </c>
      <c r="F27" s="221">
        <v>1271853.417345678</v>
      </c>
    </row>
    <row r="28" spans="1:8" x14ac:dyDescent="0.3">
      <c r="A28" s="118">
        <v>2018</v>
      </c>
      <c r="B28" s="221">
        <v>485931.66854387912</v>
      </c>
      <c r="C28" s="221">
        <v>1920002.9996800923</v>
      </c>
      <c r="D28" s="221">
        <v>1419532.1632892203</v>
      </c>
      <c r="E28" s="221">
        <v>500470.83639087219</v>
      </c>
      <c r="F28" s="221">
        <v>2405934.6682239715</v>
      </c>
    </row>
    <row r="29" spans="1:8" x14ac:dyDescent="0.3">
      <c r="A29" s="118">
        <v>2019</v>
      </c>
      <c r="B29" s="221">
        <v>868110.41200000001</v>
      </c>
      <c r="C29" s="221">
        <v>1852383.5529999998</v>
      </c>
      <c r="D29" s="221">
        <v>1452312.1709999999</v>
      </c>
      <c r="E29" s="221">
        <v>400071.38199999998</v>
      </c>
      <c r="F29" s="221">
        <v>2720493.9649999999</v>
      </c>
    </row>
    <row r="30" spans="1:8" x14ac:dyDescent="0.3">
      <c r="A30" s="118">
        <v>2020</v>
      </c>
      <c r="B30" s="221">
        <v>-114941.91700000013</v>
      </c>
      <c r="C30" s="221">
        <v>1814638.0929999999</v>
      </c>
      <c r="D30" s="221">
        <v>1533602.7759999998</v>
      </c>
      <c r="E30" s="221">
        <v>281035.31699999998</v>
      </c>
      <c r="F30" s="221">
        <v>1699696.1759999997</v>
      </c>
    </row>
    <row r="31" spans="1:8" x14ac:dyDescent="0.3">
      <c r="A31" s="118">
        <v>2021</v>
      </c>
      <c r="B31" s="221">
        <v>386828.28699999955</v>
      </c>
      <c r="C31" s="221">
        <v>3431736.6180000002</v>
      </c>
      <c r="D31" s="221">
        <v>2637163.1</v>
      </c>
      <c r="E31" s="221">
        <v>794573.51800000004</v>
      </c>
      <c r="F31" s="221">
        <v>3818564.9049999998</v>
      </c>
      <c r="H31" s="222"/>
    </row>
    <row r="32" spans="1:8" x14ac:dyDescent="0.3">
      <c r="A32" s="128" t="s">
        <v>412</v>
      </c>
      <c r="B32" s="223">
        <v>1871841.2160000009</v>
      </c>
      <c r="C32" s="223">
        <v>3472486.29</v>
      </c>
      <c r="D32" s="223">
        <v>2800584.2889999999</v>
      </c>
      <c r="E32" s="223">
        <v>671902.00100000005</v>
      </c>
      <c r="F32" s="223">
        <v>5344327.506000001</v>
      </c>
      <c r="H32" s="222"/>
    </row>
    <row r="33" spans="1:6" x14ac:dyDescent="0.3">
      <c r="A33" s="116" t="s">
        <v>413</v>
      </c>
      <c r="B33" s="80">
        <v>386828.28699999955</v>
      </c>
      <c r="C33" s="80">
        <v>3431736.6180000002</v>
      </c>
      <c r="D33" s="80">
        <v>2637163.1</v>
      </c>
      <c r="E33" s="80">
        <v>794573.51800000004</v>
      </c>
      <c r="F33" s="80">
        <v>3818564.9049999998</v>
      </c>
    </row>
    <row r="34" spans="1:6" x14ac:dyDescent="0.3">
      <c r="A34" s="253" t="s">
        <v>331</v>
      </c>
      <c r="B34" s="254"/>
      <c r="C34" s="254"/>
      <c r="D34" s="254"/>
      <c r="E34" s="254"/>
      <c r="F34" s="254"/>
    </row>
    <row r="35" spans="1:6" x14ac:dyDescent="0.3">
      <c r="A35" s="60" t="s">
        <v>23</v>
      </c>
    </row>
  </sheetData>
  <mergeCells count="7">
    <mergeCell ref="A2:F2"/>
    <mergeCell ref="A3:F3"/>
    <mergeCell ref="B5:B6"/>
    <mergeCell ref="C5:C6"/>
    <mergeCell ref="D5:D6"/>
    <mergeCell ref="E5:E6"/>
    <mergeCell ref="F5:F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71A0-92EB-4550-8023-3E671D39DC5A}">
  <dimension ref="A1:D20"/>
  <sheetViews>
    <sheetView workbookViewId="0">
      <selection activeCell="B8" sqref="B8"/>
    </sheetView>
  </sheetViews>
  <sheetFormatPr baseColWidth="10" defaultColWidth="10.7265625" defaultRowHeight="13" x14ac:dyDescent="0.3"/>
  <cols>
    <col min="1" max="1" width="74.1796875" style="2" customWidth="1"/>
    <col min="2" max="3" width="12.26953125" style="2" customWidth="1"/>
    <col min="4" max="16384" width="10.7265625" style="2"/>
  </cols>
  <sheetData>
    <row r="1" spans="1:4" x14ac:dyDescent="0.3">
      <c r="A1" s="1" t="s">
        <v>110</v>
      </c>
    </row>
    <row r="2" spans="1:4" ht="26" x14ac:dyDescent="0.3">
      <c r="A2" s="231" t="s">
        <v>341</v>
      </c>
    </row>
    <row r="3" spans="1:4" x14ac:dyDescent="0.3">
      <c r="A3" s="2" t="s">
        <v>342</v>
      </c>
    </row>
    <row r="5" spans="1:4" x14ac:dyDescent="0.3">
      <c r="A5" s="198" t="s">
        <v>111</v>
      </c>
      <c r="B5" s="199" t="s">
        <v>184</v>
      </c>
      <c r="C5" s="200" t="s">
        <v>204</v>
      </c>
    </row>
    <row r="6" spans="1:4" x14ac:dyDescent="0.3">
      <c r="A6" s="262" t="s">
        <v>343</v>
      </c>
      <c r="B6" s="103">
        <v>-919310.88303920336</v>
      </c>
      <c r="C6" s="636">
        <v>-0.346890842985148</v>
      </c>
      <c r="D6" s="176"/>
    </row>
    <row r="7" spans="1:4" ht="14.5" x14ac:dyDescent="0.3">
      <c r="A7" s="262" t="s">
        <v>344</v>
      </c>
      <c r="B7" s="540">
        <v>-928437.18081900524</v>
      </c>
      <c r="C7" s="541">
        <v>-0.35033454107311485</v>
      </c>
    </row>
    <row r="8" spans="1:4" ht="14.5" x14ac:dyDescent="0.3">
      <c r="A8" s="262" t="s">
        <v>345</v>
      </c>
      <c r="B8" s="540">
        <v>254515.88157690235</v>
      </c>
      <c r="C8" s="541">
        <v>9.6038489636323388E-2</v>
      </c>
    </row>
    <row r="9" spans="1:4" ht="15.65" customHeight="1" x14ac:dyDescent="0.3">
      <c r="A9" s="262" t="s">
        <v>205</v>
      </c>
      <c r="B9" s="540">
        <v>-851129.62764065166</v>
      </c>
      <c r="C9" s="541">
        <v>-0.32116347088791108</v>
      </c>
    </row>
    <row r="10" spans="1:4" ht="15.65" customHeight="1" x14ac:dyDescent="0.3">
      <c r="A10" s="262" t="s">
        <v>206</v>
      </c>
      <c r="B10" s="540">
        <v>-31561.846238281541</v>
      </c>
      <c r="C10" s="541">
        <v>-1.1909480949001475E-2</v>
      </c>
    </row>
    <row r="11" spans="1:4" ht="15.65" customHeight="1" x14ac:dyDescent="0.3">
      <c r="A11" s="262" t="s">
        <v>346</v>
      </c>
      <c r="B11" s="540">
        <v>26100.089416652529</v>
      </c>
      <c r="C11" s="541">
        <v>9.8485530703156555E-3</v>
      </c>
    </row>
    <row r="12" spans="1:4" ht="15.65" customHeight="1" x14ac:dyDescent="0.3">
      <c r="A12" s="201" t="s">
        <v>347</v>
      </c>
      <c r="B12" s="542">
        <v>-2449823.5667435871</v>
      </c>
      <c r="C12" s="543">
        <v>-0.92441129318853676</v>
      </c>
    </row>
    <row r="13" spans="1:4" ht="24.75" customHeight="1" x14ac:dyDescent="0.3">
      <c r="A13" s="686" t="s">
        <v>594</v>
      </c>
      <c r="B13" s="686"/>
      <c r="C13" s="686"/>
    </row>
    <row r="14" spans="1:4" ht="25.5" customHeight="1" x14ac:dyDescent="0.3">
      <c r="A14" s="687" t="s">
        <v>595</v>
      </c>
      <c r="B14" s="687"/>
      <c r="C14" s="687"/>
    </row>
    <row r="15" spans="1:4" x14ac:dyDescent="0.3">
      <c r="A15" s="687" t="s">
        <v>348</v>
      </c>
      <c r="B15" s="687"/>
      <c r="C15" s="687"/>
    </row>
    <row r="16" spans="1:4" ht="15.65" customHeight="1" x14ac:dyDescent="0.3">
      <c r="A16" s="2" t="s">
        <v>66</v>
      </c>
    </row>
    <row r="17" spans="1:3" x14ac:dyDescent="0.3">
      <c r="A17" s="263"/>
      <c r="B17" s="264"/>
      <c r="C17" s="265"/>
    </row>
    <row r="18" spans="1:3" ht="26.65" customHeight="1" x14ac:dyDescent="0.3">
      <c r="A18" s="685"/>
      <c r="B18" s="685"/>
      <c r="C18" s="685"/>
    </row>
    <row r="20" spans="1:3" x14ac:dyDescent="0.3">
      <c r="C20" s="14"/>
    </row>
  </sheetData>
  <mergeCells count="4">
    <mergeCell ref="A18:C18"/>
    <mergeCell ref="A13:C13"/>
    <mergeCell ref="A14:C14"/>
    <mergeCell ref="A15:C1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DF71B-58A2-4FC4-8CEF-47B5EA768AAE}">
  <dimension ref="A1:E35"/>
  <sheetViews>
    <sheetView workbookViewId="0">
      <selection activeCell="B17" sqref="B17"/>
    </sheetView>
  </sheetViews>
  <sheetFormatPr baseColWidth="10" defaultColWidth="11.453125" defaultRowHeight="13" x14ac:dyDescent="0.3"/>
  <cols>
    <col min="1" max="1" width="48.26953125" style="2" bestFit="1" customWidth="1"/>
    <col min="2" max="2" width="14.54296875" style="2" bestFit="1" customWidth="1"/>
    <col min="3" max="3" width="14.7265625" style="2" bestFit="1" customWidth="1"/>
    <col min="4" max="16384" width="11.453125" style="2"/>
  </cols>
  <sheetData>
    <row r="1" spans="1:5" x14ac:dyDescent="0.3">
      <c r="A1" s="789" t="s">
        <v>107</v>
      </c>
      <c r="B1" s="789"/>
      <c r="C1" s="789"/>
    </row>
    <row r="2" spans="1:5" x14ac:dyDescent="0.3">
      <c r="A2" s="789" t="s">
        <v>414</v>
      </c>
      <c r="B2" s="789"/>
      <c r="C2" s="789"/>
    </row>
    <row r="3" spans="1:5" x14ac:dyDescent="0.3">
      <c r="A3" s="789" t="s">
        <v>81</v>
      </c>
      <c r="B3" s="789"/>
      <c r="C3" s="789"/>
      <c r="E3" s="176"/>
    </row>
    <row r="4" spans="1:5" x14ac:dyDescent="0.3">
      <c r="A4" s="790" t="s">
        <v>359</v>
      </c>
      <c r="B4" s="790"/>
      <c r="C4" s="790"/>
    </row>
    <row r="5" spans="1:5" x14ac:dyDescent="0.3">
      <c r="A5" s="119"/>
      <c r="B5" s="119"/>
      <c r="C5" s="119"/>
    </row>
    <row r="6" spans="1:5" x14ac:dyDescent="0.3">
      <c r="A6" s="120"/>
      <c r="B6" s="672" t="s">
        <v>184</v>
      </c>
      <c r="C6" s="672" t="s">
        <v>109</v>
      </c>
    </row>
    <row r="7" spans="1:5" x14ac:dyDescent="0.3">
      <c r="A7" s="121"/>
      <c r="B7" s="792"/>
      <c r="C7" s="792"/>
    </row>
    <row r="8" spans="1:5" x14ac:dyDescent="0.3">
      <c r="A8" s="126" t="s">
        <v>415</v>
      </c>
      <c r="B8" s="379"/>
      <c r="C8" s="380"/>
    </row>
    <row r="9" spans="1:5" x14ac:dyDescent="0.3">
      <c r="A9" s="122" t="s">
        <v>11</v>
      </c>
      <c r="B9" s="73"/>
      <c r="C9" s="296"/>
    </row>
    <row r="10" spans="1:5" x14ac:dyDescent="0.3">
      <c r="A10" s="122" t="s">
        <v>86</v>
      </c>
      <c r="B10" s="170">
        <v>63855675.699884541</v>
      </c>
      <c r="C10" s="123">
        <v>24.095166914253298</v>
      </c>
    </row>
    <row r="11" spans="1:5" x14ac:dyDescent="0.3">
      <c r="A11" s="124" t="s">
        <v>87</v>
      </c>
      <c r="B11" s="76">
        <v>52635166.545999996</v>
      </c>
      <c r="C11" s="125">
        <v>19.86124349299908</v>
      </c>
    </row>
    <row r="12" spans="1:5" x14ac:dyDescent="0.3">
      <c r="A12" s="124" t="s">
        <v>88</v>
      </c>
      <c r="B12" s="76">
        <v>2598143.2377638784</v>
      </c>
      <c r="C12" s="125">
        <v>0.98037792717574102</v>
      </c>
    </row>
    <row r="13" spans="1:5" x14ac:dyDescent="0.3">
      <c r="A13" s="124" t="s">
        <v>89</v>
      </c>
      <c r="B13" s="76">
        <v>2615645.7932155547</v>
      </c>
      <c r="C13" s="125">
        <v>0.9869823047884092</v>
      </c>
    </row>
    <row r="14" spans="1:5" x14ac:dyDescent="0.3">
      <c r="A14" s="124" t="s">
        <v>90</v>
      </c>
      <c r="B14" s="76">
        <v>145530.3051199555</v>
      </c>
      <c r="C14" s="125">
        <v>5.4914100501075425E-2</v>
      </c>
    </row>
    <row r="15" spans="1:5" x14ac:dyDescent="0.3">
      <c r="A15" s="124" t="s">
        <v>91</v>
      </c>
      <c r="B15" s="76">
        <v>1754976</v>
      </c>
      <c r="C15" s="125">
        <v>0.66221896780563005</v>
      </c>
    </row>
    <row r="16" spans="1:5" x14ac:dyDescent="0.3">
      <c r="A16" s="124" t="s">
        <v>92</v>
      </c>
      <c r="B16" s="76">
        <v>1208265.0180854024</v>
      </c>
      <c r="C16" s="125">
        <v>0.45592419105000082</v>
      </c>
    </row>
    <row r="17" spans="1:3" x14ac:dyDescent="0.3">
      <c r="A17" s="124" t="s">
        <v>93</v>
      </c>
      <c r="B17" s="76">
        <v>2897948.7996997354</v>
      </c>
      <c r="C17" s="125">
        <v>1.0935059299333572</v>
      </c>
    </row>
    <row r="18" spans="1:3" x14ac:dyDescent="0.3">
      <c r="A18" s="124"/>
      <c r="B18" s="76"/>
      <c r="C18" s="125"/>
    </row>
    <row r="19" spans="1:3" x14ac:dyDescent="0.3">
      <c r="A19" s="122" t="s">
        <v>94</v>
      </c>
      <c r="B19" s="170">
        <v>53220403.685568422</v>
      </c>
      <c r="C19" s="123">
        <v>20.082075649385562</v>
      </c>
    </row>
    <row r="20" spans="1:3" x14ac:dyDescent="0.3">
      <c r="A20" s="124" t="s">
        <v>95</v>
      </c>
      <c r="B20" s="171">
        <v>11239983.630400002</v>
      </c>
      <c r="C20" s="125">
        <v>4.2412718794306405</v>
      </c>
    </row>
    <row r="21" spans="1:3" x14ac:dyDescent="0.3">
      <c r="A21" s="124" t="s">
        <v>96</v>
      </c>
      <c r="B21" s="171">
        <v>4397096.5413999995</v>
      </c>
      <c r="C21" s="125">
        <v>1.6591911986190204</v>
      </c>
    </row>
    <row r="22" spans="1:3" x14ac:dyDescent="0.3">
      <c r="A22" s="124" t="s">
        <v>97</v>
      </c>
      <c r="B22" s="171">
        <v>2593585.5835684207</v>
      </c>
      <c r="C22" s="125">
        <v>0.97865815148824964</v>
      </c>
    </row>
    <row r="23" spans="1:3" x14ac:dyDescent="0.3">
      <c r="A23" s="124" t="s">
        <v>98</v>
      </c>
      <c r="B23" s="171">
        <v>26314934.764400002</v>
      </c>
      <c r="C23" s="125">
        <v>9.9296223638120757</v>
      </c>
    </row>
    <row r="24" spans="1:3" x14ac:dyDescent="0.3">
      <c r="A24" s="124" t="s">
        <v>99</v>
      </c>
      <c r="B24" s="171">
        <v>8669357.037800001</v>
      </c>
      <c r="C24" s="125">
        <v>3.2712770255037058</v>
      </c>
    </row>
    <row r="25" spans="1:3" x14ac:dyDescent="0.3">
      <c r="A25" s="124" t="s">
        <v>100</v>
      </c>
      <c r="B25" s="171">
        <v>5446.1280000000006</v>
      </c>
      <c r="C25" s="125">
        <v>2.0550305318690065E-3</v>
      </c>
    </row>
    <row r="26" spans="1:3" x14ac:dyDescent="0.3">
      <c r="A26" s="122" t="s">
        <v>416</v>
      </c>
      <c r="B26" s="170">
        <v>10635272.014316119</v>
      </c>
      <c r="C26" s="123">
        <v>4.0130912648677386</v>
      </c>
    </row>
    <row r="27" spans="1:3" x14ac:dyDescent="0.3">
      <c r="A27" s="122" t="s">
        <v>101</v>
      </c>
      <c r="B27" s="170">
        <v>10770249.07883822</v>
      </c>
      <c r="C27" s="654">
        <v>4.0640232276668087</v>
      </c>
    </row>
    <row r="28" spans="1:3" x14ac:dyDescent="0.3">
      <c r="A28" s="124" t="s">
        <v>102</v>
      </c>
      <c r="B28" s="171">
        <v>8561.6764617799381</v>
      </c>
      <c r="C28" s="166">
        <v>3.2306450624998116E-3</v>
      </c>
    </row>
    <row r="29" spans="1:3" x14ac:dyDescent="0.3">
      <c r="A29" s="124" t="s">
        <v>103</v>
      </c>
      <c r="B29" s="171">
        <v>5229094.7541000005</v>
      </c>
      <c r="C29" s="166">
        <v>1.9731356614665598</v>
      </c>
    </row>
    <row r="30" spans="1:3" x14ac:dyDescent="0.3">
      <c r="A30" s="124" t="s">
        <v>104</v>
      </c>
      <c r="B30" s="171">
        <v>5549716.0011999998</v>
      </c>
      <c r="C30" s="166">
        <v>2.0941182112627481</v>
      </c>
    </row>
    <row r="31" spans="1:3" x14ac:dyDescent="0.3">
      <c r="A31" s="188"/>
      <c r="B31" s="171"/>
      <c r="C31" s="189"/>
    </row>
    <row r="32" spans="1:3" x14ac:dyDescent="0.3">
      <c r="A32" s="126" t="s">
        <v>10</v>
      </c>
      <c r="B32" s="190">
        <v>63864237.37634632</v>
      </c>
      <c r="C32" s="191">
        <v>24.098397559315799</v>
      </c>
    </row>
    <row r="33" spans="1:3" x14ac:dyDescent="0.3">
      <c r="A33" s="122" t="s">
        <v>105</v>
      </c>
      <c r="B33" s="170">
        <v>63999214.440868422</v>
      </c>
      <c r="C33" s="123">
        <v>24.149329522114868</v>
      </c>
    </row>
    <row r="34" spans="1:3" x14ac:dyDescent="0.3">
      <c r="A34" s="121" t="s">
        <v>417</v>
      </c>
      <c r="B34" s="172">
        <v>-134977.06452210248</v>
      </c>
      <c r="C34" s="167">
        <v>-5.0931962799069974E-2</v>
      </c>
    </row>
    <row r="35" spans="1:3" x14ac:dyDescent="0.3">
      <c r="A35" s="334" t="s">
        <v>23</v>
      </c>
    </row>
  </sheetData>
  <mergeCells count="6">
    <mergeCell ref="B6:B7"/>
    <mergeCell ref="C6:C7"/>
    <mergeCell ref="A1:C1"/>
    <mergeCell ref="A2:C2"/>
    <mergeCell ref="A3:C3"/>
    <mergeCell ref="A4:C4"/>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F088-2033-4600-95F7-B4DB770D5735}">
  <dimension ref="A1:I42"/>
  <sheetViews>
    <sheetView zoomScaleNormal="100" workbookViewId="0">
      <selection activeCell="D39" sqref="D39"/>
    </sheetView>
  </sheetViews>
  <sheetFormatPr baseColWidth="10" defaultColWidth="47.453125" defaultRowHeight="13" x14ac:dyDescent="0.3"/>
  <cols>
    <col min="1" max="1" width="6.7265625" style="2" customWidth="1"/>
    <col min="2" max="2" width="29.26953125" style="2" customWidth="1"/>
    <col min="3" max="3" width="10.7265625" style="2" customWidth="1"/>
    <col min="4" max="4" width="76.54296875" style="2" customWidth="1"/>
    <col min="5" max="9" width="18.1796875" style="2" customWidth="1"/>
    <col min="10" max="10" width="15.7265625" style="2" bestFit="1" customWidth="1"/>
    <col min="11" max="11" width="77.7265625" style="2" customWidth="1"/>
    <col min="12" max="16384" width="47.453125" style="2"/>
  </cols>
  <sheetData>
    <row r="1" spans="1:9" x14ac:dyDescent="0.3">
      <c r="A1" s="1" t="s">
        <v>228</v>
      </c>
      <c r="C1" s="227"/>
    </row>
    <row r="2" spans="1:9" x14ac:dyDescent="0.3">
      <c r="A2" s="1" t="s">
        <v>628</v>
      </c>
    </row>
    <row r="3" spans="1:9" x14ac:dyDescent="0.3">
      <c r="A3" s="2" t="s">
        <v>226</v>
      </c>
    </row>
    <row r="5" spans="1:9" x14ac:dyDescent="0.3">
      <c r="A5" s="794" t="s">
        <v>629</v>
      </c>
      <c r="B5" s="610" t="s">
        <v>276</v>
      </c>
      <c r="C5" s="610" t="s">
        <v>276</v>
      </c>
      <c r="D5" s="794" t="s">
        <v>632</v>
      </c>
      <c r="E5" s="794" t="s">
        <v>633</v>
      </c>
      <c r="F5" s="794"/>
      <c r="G5" s="794"/>
      <c r="H5" s="794"/>
      <c r="I5" s="794"/>
    </row>
    <row r="6" spans="1:9" x14ac:dyDescent="0.3">
      <c r="A6" s="794"/>
      <c r="B6" s="610" t="s">
        <v>630</v>
      </c>
      <c r="C6" s="610" t="s">
        <v>631</v>
      </c>
      <c r="D6" s="794"/>
      <c r="E6" s="610">
        <v>2022</v>
      </c>
      <c r="F6" s="610">
        <v>2023</v>
      </c>
      <c r="G6" s="610">
        <v>2024</v>
      </c>
      <c r="H6" s="610">
        <v>2025</v>
      </c>
      <c r="I6" s="610">
        <v>2026</v>
      </c>
    </row>
    <row r="7" spans="1:9" ht="39" x14ac:dyDescent="0.3">
      <c r="A7" s="611">
        <v>49</v>
      </c>
      <c r="B7" s="611" t="s">
        <v>634</v>
      </c>
      <c r="C7" s="611" t="s">
        <v>635</v>
      </c>
      <c r="D7" s="612" t="s">
        <v>636</v>
      </c>
      <c r="E7" s="312" t="s">
        <v>637</v>
      </c>
      <c r="F7" s="312" t="s">
        <v>637</v>
      </c>
      <c r="G7" s="312" t="s">
        <v>637</v>
      </c>
      <c r="H7" s="312" t="s">
        <v>637</v>
      </c>
      <c r="I7" s="312" t="s">
        <v>637</v>
      </c>
    </row>
    <row r="8" spans="1:9" ht="52" x14ac:dyDescent="0.3">
      <c r="A8" s="611">
        <v>50</v>
      </c>
      <c r="B8" s="611" t="s">
        <v>634</v>
      </c>
      <c r="C8" s="611" t="s">
        <v>635</v>
      </c>
      <c r="D8" s="613" t="s">
        <v>638</v>
      </c>
      <c r="E8" s="312" t="s">
        <v>637</v>
      </c>
      <c r="F8" s="312" t="s">
        <v>637</v>
      </c>
      <c r="G8" s="312" t="s">
        <v>637</v>
      </c>
      <c r="H8" s="312" t="s">
        <v>637</v>
      </c>
      <c r="I8" s="312" t="s">
        <v>637</v>
      </c>
    </row>
    <row r="9" spans="1:9" ht="52" x14ac:dyDescent="0.3">
      <c r="A9" s="611">
        <v>51</v>
      </c>
      <c r="B9" s="611" t="s">
        <v>634</v>
      </c>
      <c r="C9" s="611" t="s">
        <v>635</v>
      </c>
      <c r="D9" s="613" t="s">
        <v>638</v>
      </c>
      <c r="E9" s="312" t="s">
        <v>637</v>
      </c>
      <c r="F9" s="312" t="s">
        <v>637</v>
      </c>
      <c r="G9" s="312" t="s">
        <v>637</v>
      </c>
      <c r="H9" s="312" t="s">
        <v>637</v>
      </c>
      <c r="I9" s="312" t="s">
        <v>637</v>
      </c>
    </row>
    <row r="10" spans="1:9" ht="52" x14ac:dyDescent="0.3">
      <c r="A10" s="611">
        <v>52</v>
      </c>
      <c r="B10" s="611" t="s">
        <v>634</v>
      </c>
      <c r="C10" s="611" t="s">
        <v>635</v>
      </c>
      <c r="D10" s="613" t="s">
        <v>638</v>
      </c>
      <c r="E10" s="312" t="s">
        <v>637</v>
      </c>
      <c r="F10" s="312" t="s">
        <v>637</v>
      </c>
      <c r="G10" s="312" t="s">
        <v>637</v>
      </c>
      <c r="H10" s="312" t="s">
        <v>637</v>
      </c>
      <c r="I10" s="312" t="s">
        <v>637</v>
      </c>
    </row>
    <row r="11" spans="1:9" ht="26" x14ac:dyDescent="0.3">
      <c r="A11" s="611">
        <v>54</v>
      </c>
      <c r="B11" s="611" t="s">
        <v>639</v>
      </c>
      <c r="C11" s="611" t="s">
        <v>640</v>
      </c>
      <c r="D11" s="613" t="s">
        <v>641</v>
      </c>
      <c r="E11" s="312" t="s">
        <v>637</v>
      </c>
      <c r="F11" s="312" t="s">
        <v>637</v>
      </c>
      <c r="G11" s="312" t="s">
        <v>637</v>
      </c>
      <c r="H11" s="312" t="s">
        <v>637</v>
      </c>
      <c r="I11" s="312" t="s">
        <v>637</v>
      </c>
    </row>
    <row r="12" spans="1:9" ht="52" x14ac:dyDescent="0.3">
      <c r="A12" s="611">
        <v>55</v>
      </c>
      <c r="B12" s="611" t="s">
        <v>642</v>
      </c>
      <c r="C12" s="611" t="s">
        <v>643</v>
      </c>
      <c r="D12" s="613" t="s">
        <v>644</v>
      </c>
      <c r="E12" s="312">
        <v>274678767</v>
      </c>
      <c r="F12" s="312">
        <v>126033820</v>
      </c>
      <c r="G12" s="312" t="s">
        <v>637</v>
      </c>
      <c r="H12" s="312" t="s">
        <v>637</v>
      </c>
      <c r="I12" s="312" t="s">
        <v>637</v>
      </c>
    </row>
    <row r="13" spans="1:9" ht="26" x14ac:dyDescent="0.3">
      <c r="A13" s="611">
        <v>56</v>
      </c>
      <c r="B13" s="611" t="s">
        <v>645</v>
      </c>
      <c r="C13" s="611" t="s">
        <v>646</v>
      </c>
      <c r="D13" s="613" t="s">
        <v>647</v>
      </c>
      <c r="E13" s="312" t="s">
        <v>637</v>
      </c>
      <c r="F13" s="312" t="s">
        <v>637</v>
      </c>
      <c r="G13" s="312" t="s">
        <v>637</v>
      </c>
      <c r="H13" s="312" t="s">
        <v>637</v>
      </c>
      <c r="I13" s="312" t="s">
        <v>637</v>
      </c>
    </row>
    <row r="14" spans="1:9" ht="26" x14ac:dyDescent="0.3">
      <c r="A14" s="611">
        <v>58</v>
      </c>
      <c r="B14" s="611" t="s">
        <v>648</v>
      </c>
      <c r="C14" s="611"/>
      <c r="D14" s="613" t="s">
        <v>649</v>
      </c>
      <c r="E14" s="312" t="s">
        <v>637</v>
      </c>
      <c r="F14" s="312" t="s">
        <v>637</v>
      </c>
      <c r="G14" s="312" t="s">
        <v>637</v>
      </c>
      <c r="H14" s="312" t="s">
        <v>637</v>
      </c>
      <c r="I14" s="312" t="s">
        <v>637</v>
      </c>
    </row>
    <row r="15" spans="1:9" ht="52" x14ac:dyDescent="0.3">
      <c r="A15" s="611">
        <v>59</v>
      </c>
      <c r="B15" s="611" t="s">
        <v>650</v>
      </c>
      <c r="C15" s="611" t="s">
        <v>651</v>
      </c>
      <c r="D15" s="613" t="s">
        <v>652</v>
      </c>
      <c r="E15" s="312">
        <v>1145549</v>
      </c>
      <c r="F15" s="312">
        <v>1145549</v>
      </c>
      <c r="G15" s="312">
        <v>1145549</v>
      </c>
      <c r="H15" s="312">
        <v>1145549</v>
      </c>
      <c r="I15" s="312">
        <v>1145549</v>
      </c>
    </row>
    <row r="16" spans="1:9" ht="52" x14ac:dyDescent="0.3">
      <c r="A16" s="611">
        <v>60</v>
      </c>
      <c r="B16" s="611" t="s">
        <v>642</v>
      </c>
      <c r="C16" s="611" t="s">
        <v>653</v>
      </c>
      <c r="D16" s="614" t="s">
        <v>654</v>
      </c>
      <c r="E16" s="312" t="s">
        <v>637</v>
      </c>
      <c r="F16" s="312" t="s">
        <v>637</v>
      </c>
      <c r="G16" s="312" t="s">
        <v>637</v>
      </c>
      <c r="H16" s="312" t="s">
        <v>637</v>
      </c>
      <c r="I16" s="312" t="s">
        <v>637</v>
      </c>
    </row>
    <row r="17" spans="1:9" ht="52" x14ac:dyDescent="0.3">
      <c r="A17" s="611">
        <v>61</v>
      </c>
      <c r="B17" s="611" t="s">
        <v>642</v>
      </c>
      <c r="C17" s="611" t="s">
        <v>655</v>
      </c>
      <c r="D17" s="614" t="s">
        <v>654</v>
      </c>
      <c r="E17" s="312">
        <v>14164680</v>
      </c>
      <c r="F17" s="312" t="s">
        <v>637</v>
      </c>
      <c r="G17" s="312" t="s">
        <v>637</v>
      </c>
      <c r="H17" s="312" t="s">
        <v>637</v>
      </c>
      <c r="I17" s="312" t="s">
        <v>637</v>
      </c>
    </row>
    <row r="18" spans="1:9" x14ac:dyDescent="0.3">
      <c r="A18" s="611">
        <v>63</v>
      </c>
      <c r="B18" s="611" t="s">
        <v>656</v>
      </c>
      <c r="C18" s="611" t="s">
        <v>657</v>
      </c>
      <c r="D18" s="614" t="s">
        <v>658</v>
      </c>
      <c r="E18" s="312" t="s">
        <v>637</v>
      </c>
      <c r="F18" s="312" t="s">
        <v>637</v>
      </c>
      <c r="G18" s="312" t="s">
        <v>637</v>
      </c>
      <c r="H18" s="312" t="s">
        <v>637</v>
      </c>
      <c r="I18" s="312" t="s">
        <v>637</v>
      </c>
    </row>
    <row r="19" spans="1:9" ht="26" x14ac:dyDescent="0.3">
      <c r="A19" s="611">
        <v>64</v>
      </c>
      <c r="B19" s="611" t="s">
        <v>639</v>
      </c>
      <c r="C19" s="611" t="s">
        <v>659</v>
      </c>
      <c r="D19" s="614" t="s">
        <v>660</v>
      </c>
      <c r="E19" s="312" t="s">
        <v>637</v>
      </c>
      <c r="F19" s="312" t="s">
        <v>637</v>
      </c>
      <c r="G19" s="312" t="s">
        <v>637</v>
      </c>
      <c r="H19" s="312" t="s">
        <v>637</v>
      </c>
      <c r="I19" s="312" t="s">
        <v>637</v>
      </c>
    </row>
    <row r="20" spans="1:9" ht="52" x14ac:dyDescent="0.3">
      <c r="A20" s="611">
        <v>66</v>
      </c>
      <c r="B20" s="611" t="s">
        <v>642</v>
      </c>
      <c r="C20" s="611"/>
      <c r="D20" s="614" t="s">
        <v>661</v>
      </c>
      <c r="E20" s="312">
        <v>310953411</v>
      </c>
      <c r="F20" s="312">
        <v>128051086</v>
      </c>
      <c r="G20" s="312"/>
      <c r="H20" s="312"/>
      <c r="I20" s="312"/>
    </row>
    <row r="21" spans="1:9" ht="26" x14ac:dyDescent="0.3">
      <c r="A21" s="611">
        <v>67</v>
      </c>
      <c r="B21" s="611" t="s">
        <v>662</v>
      </c>
      <c r="C21" s="611" t="s">
        <v>663</v>
      </c>
      <c r="D21" s="614" t="s">
        <v>664</v>
      </c>
      <c r="E21" s="312" t="s">
        <v>637</v>
      </c>
      <c r="F21" s="312" t="s">
        <v>637</v>
      </c>
      <c r="G21" s="312" t="s">
        <v>637</v>
      </c>
      <c r="H21" s="312" t="s">
        <v>637</v>
      </c>
      <c r="I21" s="312" t="s">
        <v>637</v>
      </c>
    </row>
    <row r="22" spans="1:9" ht="26" x14ac:dyDescent="0.3">
      <c r="A22" s="611">
        <v>68</v>
      </c>
      <c r="B22" s="611" t="s">
        <v>665</v>
      </c>
      <c r="C22" s="611" t="s">
        <v>666</v>
      </c>
      <c r="D22" s="614" t="s">
        <v>667</v>
      </c>
      <c r="E22" s="312" t="s">
        <v>637</v>
      </c>
      <c r="F22" s="312" t="s">
        <v>637</v>
      </c>
      <c r="G22" s="312" t="s">
        <v>637</v>
      </c>
      <c r="H22" s="312" t="s">
        <v>637</v>
      </c>
      <c r="I22" s="312" t="s">
        <v>637</v>
      </c>
    </row>
    <row r="23" spans="1:9" ht="39" x14ac:dyDescent="0.3">
      <c r="A23" s="611">
        <v>72</v>
      </c>
      <c r="B23" s="611" t="s">
        <v>668</v>
      </c>
      <c r="C23" s="611" t="s">
        <v>669</v>
      </c>
      <c r="D23" s="614" t="s">
        <v>670</v>
      </c>
      <c r="E23" s="312">
        <v>51199</v>
      </c>
      <c r="F23" s="312">
        <v>102398</v>
      </c>
      <c r="G23" s="312">
        <v>102398</v>
      </c>
      <c r="H23" s="312">
        <v>102398</v>
      </c>
      <c r="I23" s="312">
        <v>102398</v>
      </c>
    </row>
    <row r="24" spans="1:9" ht="52" x14ac:dyDescent="0.3">
      <c r="A24" s="611">
        <v>73</v>
      </c>
      <c r="B24" s="611" t="s">
        <v>642</v>
      </c>
      <c r="C24" s="611" t="s">
        <v>671</v>
      </c>
      <c r="D24" s="614" t="s">
        <v>654</v>
      </c>
      <c r="E24" s="312">
        <v>18207162</v>
      </c>
      <c r="F24" s="312">
        <v>144780304</v>
      </c>
      <c r="G24" s="312" t="s">
        <v>637</v>
      </c>
      <c r="H24" s="312" t="s">
        <v>637</v>
      </c>
      <c r="I24" s="312" t="s">
        <v>637</v>
      </c>
    </row>
    <row r="25" spans="1:9" ht="26" x14ac:dyDescent="0.3">
      <c r="A25" s="611">
        <v>77</v>
      </c>
      <c r="B25" s="611" t="s">
        <v>639</v>
      </c>
      <c r="C25" s="611" t="s">
        <v>672</v>
      </c>
      <c r="D25" s="614" t="s">
        <v>641</v>
      </c>
      <c r="E25" s="312" t="s">
        <v>637</v>
      </c>
      <c r="F25" s="312" t="s">
        <v>637</v>
      </c>
      <c r="G25" s="312" t="s">
        <v>637</v>
      </c>
      <c r="H25" s="312" t="s">
        <v>637</v>
      </c>
      <c r="I25" s="312" t="s">
        <v>637</v>
      </c>
    </row>
    <row r="26" spans="1:9" ht="26" x14ac:dyDescent="0.3">
      <c r="A26" s="611">
        <v>79</v>
      </c>
      <c r="B26" s="611" t="s">
        <v>673</v>
      </c>
      <c r="C26" s="611" t="s">
        <v>674</v>
      </c>
      <c r="D26" s="614" t="s">
        <v>675</v>
      </c>
      <c r="E26" s="312">
        <v>866250000</v>
      </c>
      <c r="F26" s="312" t="s">
        <v>637</v>
      </c>
      <c r="G26" s="312" t="s">
        <v>637</v>
      </c>
      <c r="H26" s="312" t="s">
        <v>637</v>
      </c>
      <c r="I26" s="312" t="s">
        <v>637</v>
      </c>
    </row>
    <row r="27" spans="1:9" ht="26" x14ac:dyDescent="0.3">
      <c r="A27" s="611">
        <v>79</v>
      </c>
      <c r="B27" s="611" t="s">
        <v>673</v>
      </c>
      <c r="C27" s="611" t="s">
        <v>674</v>
      </c>
      <c r="D27" s="614" t="s">
        <v>675</v>
      </c>
      <c r="E27" s="312">
        <v>371250000</v>
      </c>
      <c r="F27" s="312" t="s">
        <v>637</v>
      </c>
      <c r="G27" s="312" t="s">
        <v>637</v>
      </c>
      <c r="H27" s="312" t="s">
        <v>637</v>
      </c>
      <c r="I27" s="312" t="s">
        <v>637</v>
      </c>
    </row>
    <row r="28" spans="1:9" ht="39" x14ac:dyDescent="0.3">
      <c r="A28" s="611">
        <v>80</v>
      </c>
      <c r="B28" s="611" t="s">
        <v>668</v>
      </c>
      <c r="C28" s="611" t="s">
        <v>676</v>
      </c>
      <c r="D28" s="614" t="s">
        <v>677</v>
      </c>
      <c r="E28" s="312" t="s">
        <v>637</v>
      </c>
      <c r="F28" s="312" t="s">
        <v>637</v>
      </c>
      <c r="G28" s="312" t="s">
        <v>637</v>
      </c>
      <c r="H28" s="312" t="s">
        <v>637</v>
      </c>
      <c r="I28" s="312" t="s">
        <v>637</v>
      </c>
    </row>
    <row r="29" spans="1:9" ht="52" x14ac:dyDescent="0.3">
      <c r="A29" s="611">
        <v>82</v>
      </c>
      <c r="B29" s="611"/>
      <c r="C29" s="611" t="s">
        <v>678</v>
      </c>
      <c r="D29" s="614" t="s">
        <v>679</v>
      </c>
      <c r="E29" s="312" t="s">
        <v>637</v>
      </c>
      <c r="F29" s="312" t="s">
        <v>637</v>
      </c>
      <c r="G29" s="312" t="s">
        <v>637</v>
      </c>
      <c r="H29" s="312" t="s">
        <v>637</v>
      </c>
      <c r="I29" s="312" t="s">
        <v>637</v>
      </c>
    </row>
    <row r="30" spans="1:9" ht="26" x14ac:dyDescent="0.3">
      <c r="A30" s="611">
        <v>84</v>
      </c>
      <c r="B30" s="611" t="s">
        <v>740</v>
      </c>
      <c r="C30" s="611" t="s">
        <v>680</v>
      </c>
      <c r="D30" s="614" t="s">
        <v>681</v>
      </c>
      <c r="E30" s="312" t="s">
        <v>637</v>
      </c>
      <c r="F30" s="312" t="s">
        <v>637</v>
      </c>
      <c r="G30" s="312" t="s">
        <v>637</v>
      </c>
      <c r="H30" s="312" t="s">
        <v>637</v>
      </c>
      <c r="I30" s="312" t="s">
        <v>637</v>
      </c>
    </row>
    <row r="31" spans="1:9" ht="26" x14ac:dyDescent="0.3">
      <c r="A31" s="611">
        <v>85</v>
      </c>
      <c r="B31" s="611" t="s">
        <v>682</v>
      </c>
      <c r="C31" s="611" t="s">
        <v>683</v>
      </c>
      <c r="D31" s="614" t="s">
        <v>684</v>
      </c>
      <c r="E31" s="312" t="s">
        <v>637</v>
      </c>
      <c r="F31" s="616">
        <v>354854</v>
      </c>
      <c r="G31" s="312" t="s">
        <v>637</v>
      </c>
      <c r="H31" s="312" t="s">
        <v>637</v>
      </c>
      <c r="I31" s="312" t="s">
        <v>637</v>
      </c>
    </row>
    <row r="32" spans="1:9" ht="39" x14ac:dyDescent="0.3">
      <c r="A32" s="611">
        <v>86</v>
      </c>
      <c r="B32" s="611" t="s">
        <v>685</v>
      </c>
      <c r="C32" s="611"/>
      <c r="D32" s="614" t="s">
        <v>686</v>
      </c>
      <c r="E32" s="312" t="s">
        <v>637</v>
      </c>
      <c r="F32" s="616" t="s">
        <v>637</v>
      </c>
      <c r="G32" s="312" t="s">
        <v>637</v>
      </c>
      <c r="H32" s="312" t="s">
        <v>637</v>
      </c>
      <c r="I32" s="312" t="s">
        <v>637</v>
      </c>
    </row>
    <row r="33" spans="1:9" ht="52" x14ac:dyDescent="0.3">
      <c r="A33" s="611">
        <v>87</v>
      </c>
      <c r="B33" s="611"/>
      <c r="C33" s="611" t="s">
        <v>651</v>
      </c>
      <c r="D33" s="613" t="s">
        <v>652</v>
      </c>
      <c r="E33" s="312" t="s">
        <v>637</v>
      </c>
      <c r="F33" s="616" t="s">
        <v>637</v>
      </c>
      <c r="G33" s="312" t="s">
        <v>637</v>
      </c>
      <c r="H33" s="312" t="s">
        <v>637</v>
      </c>
      <c r="I33" s="312" t="s">
        <v>637</v>
      </c>
    </row>
    <row r="34" spans="1:9" ht="26" x14ac:dyDescent="0.3">
      <c r="A34" s="611">
        <v>89</v>
      </c>
      <c r="B34" s="611" t="s">
        <v>687</v>
      </c>
      <c r="C34" s="611" t="s">
        <v>688</v>
      </c>
      <c r="D34" s="613" t="s">
        <v>689</v>
      </c>
      <c r="E34" s="312">
        <v>896520</v>
      </c>
      <c r="F34" s="616">
        <v>840935</v>
      </c>
      <c r="G34" s="616">
        <v>840935</v>
      </c>
      <c r="H34" s="616">
        <v>840935</v>
      </c>
      <c r="I34" s="616">
        <v>840935</v>
      </c>
    </row>
    <row r="35" spans="1:9" ht="39" x14ac:dyDescent="0.3">
      <c r="A35" s="611">
        <v>90</v>
      </c>
      <c r="B35" s="611"/>
      <c r="C35" s="611" t="s">
        <v>690</v>
      </c>
      <c r="D35" s="613" t="s">
        <v>691</v>
      </c>
      <c r="E35" s="312" t="s">
        <v>637</v>
      </c>
      <c r="F35" s="616" t="s">
        <v>637</v>
      </c>
      <c r="G35" s="312" t="s">
        <v>637</v>
      </c>
      <c r="H35" s="312" t="s">
        <v>637</v>
      </c>
      <c r="I35" s="312" t="s">
        <v>637</v>
      </c>
    </row>
    <row r="36" spans="1:9" x14ac:dyDescent="0.3">
      <c r="A36" s="611">
        <v>91</v>
      </c>
      <c r="B36" s="611"/>
      <c r="C36" s="611" t="s">
        <v>692</v>
      </c>
      <c r="D36" s="613" t="s">
        <v>693</v>
      </c>
      <c r="E36" s="312">
        <v>42010202</v>
      </c>
      <c r="F36" s="616">
        <v>1038538057</v>
      </c>
      <c r="G36" s="312">
        <v>870497249</v>
      </c>
      <c r="H36" s="312">
        <v>870497249</v>
      </c>
      <c r="I36" s="312">
        <v>870497249</v>
      </c>
    </row>
    <row r="37" spans="1:9" ht="26" x14ac:dyDescent="0.3">
      <c r="A37" s="611">
        <v>92</v>
      </c>
      <c r="B37" s="611"/>
      <c r="C37" s="611" t="s">
        <v>694</v>
      </c>
      <c r="D37" s="613" t="s">
        <v>695</v>
      </c>
      <c r="E37" s="312" t="s">
        <v>637</v>
      </c>
      <c r="F37" s="616" t="s">
        <v>637</v>
      </c>
      <c r="G37" s="312" t="s">
        <v>637</v>
      </c>
      <c r="H37" s="312" t="s">
        <v>637</v>
      </c>
      <c r="I37" s="312" t="s">
        <v>637</v>
      </c>
    </row>
    <row r="38" spans="1:9" ht="26" x14ac:dyDescent="0.3">
      <c r="A38" s="611">
        <v>93</v>
      </c>
      <c r="B38" s="611"/>
      <c r="C38" s="611" t="s">
        <v>696</v>
      </c>
      <c r="D38" s="615" t="s">
        <v>697</v>
      </c>
      <c r="E38" s="312" t="s">
        <v>637</v>
      </c>
      <c r="F38" s="616" t="s">
        <v>637</v>
      </c>
      <c r="G38" s="312" t="s">
        <v>637</v>
      </c>
      <c r="H38" s="312" t="s">
        <v>637</v>
      </c>
      <c r="I38" s="312" t="s">
        <v>637</v>
      </c>
    </row>
    <row r="39" spans="1:9" ht="39" x14ac:dyDescent="0.3">
      <c r="A39" s="611">
        <v>94</v>
      </c>
      <c r="B39" s="228" t="s">
        <v>668</v>
      </c>
      <c r="C39" s="228" t="s">
        <v>698</v>
      </c>
      <c r="D39" s="635" t="s">
        <v>677</v>
      </c>
      <c r="E39" s="616" t="s">
        <v>637</v>
      </c>
      <c r="F39" s="616">
        <v>17000000</v>
      </c>
      <c r="G39" s="616">
        <v>17000000</v>
      </c>
      <c r="H39" s="616">
        <v>17000000</v>
      </c>
      <c r="I39" s="616">
        <v>17000000</v>
      </c>
    </row>
    <row r="40" spans="1:9" x14ac:dyDescent="0.3">
      <c r="A40" s="690" t="s">
        <v>699</v>
      </c>
      <c r="B40" s="690"/>
      <c r="C40" s="690"/>
      <c r="D40" s="690"/>
      <c r="E40" s="690"/>
      <c r="F40" s="690"/>
      <c r="G40" s="690"/>
      <c r="H40" s="690"/>
      <c r="I40" s="690"/>
    </row>
    <row r="41" spans="1:9" x14ac:dyDescent="0.3">
      <c r="A41" s="793"/>
      <c r="B41" s="793"/>
      <c r="C41" s="793"/>
      <c r="D41" s="793"/>
      <c r="E41" s="793"/>
      <c r="F41" s="793"/>
      <c r="G41" s="793"/>
      <c r="H41" s="793"/>
      <c r="I41" s="793"/>
    </row>
    <row r="42" spans="1:9" x14ac:dyDescent="0.3">
      <c r="A42" s="2" t="s">
        <v>23</v>
      </c>
    </row>
  </sheetData>
  <mergeCells count="4">
    <mergeCell ref="A40:I41"/>
    <mergeCell ref="A5:A6"/>
    <mergeCell ref="D5:D6"/>
    <mergeCell ref="E5:I5"/>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2708-65CA-4509-8EDF-62EE1088237A}">
  <dimension ref="A1:G10"/>
  <sheetViews>
    <sheetView workbookViewId="0">
      <selection activeCell="D8" sqref="D8"/>
    </sheetView>
  </sheetViews>
  <sheetFormatPr baseColWidth="10" defaultColWidth="10.81640625" defaultRowHeight="13" x14ac:dyDescent="0.3"/>
  <cols>
    <col min="1" max="1" width="10.81640625" style="60"/>
    <col min="2" max="2" width="14.1796875" style="60" customWidth="1"/>
    <col min="3" max="16384" width="10.81640625" style="60"/>
  </cols>
  <sheetData>
    <row r="1" spans="1:7" x14ac:dyDescent="0.3">
      <c r="A1" s="275" t="s">
        <v>744</v>
      </c>
    </row>
    <row r="2" spans="1:7" x14ac:dyDescent="0.3">
      <c r="A2" s="275" t="s">
        <v>701</v>
      </c>
    </row>
    <row r="3" spans="1:7" x14ac:dyDescent="0.3">
      <c r="A3" s="60" t="s">
        <v>700</v>
      </c>
    </row>
    <row r="5" spans="1:7" x14ac:dyDescent="0.3">
      <c r="A5" s="696" t="s">
        <v>702</v>
      </c>
      <c r="B5" s="672" t="s">
        <v>703</v>
      </c>
      <c r="C5" s="696" t="s">
        <v>704</v>
      </c>
      <c r="D5" s="697"/>
      <c r="E5" s="696" t="s">
        <v>705</v>
      </c>
      <c r="F5" s="697"/>
      <c r="G5" s="69" t="s">
        <v>706</v>
      </c>
    </row>
    <row r="6" spans="1:7" ht="26" x14ac:dyDescent="0.3">
      <c r="A6" s="700"/>
      <c r="B6" s="792"/>
      <c r="C6" s="182" t="s">
        <v>707</v>
      </c>
      <c r="D6" s="58" t="s">
        <v>708</v>
      </c>
      <c r="E6" s="182" t="s">
        <v>707</v>
      </c>
      <c r="F6" s="58" t="s">
        <v>708</v>
      </c>
      <c r="G6" s="56" t="s">
        <v>707</v>
      </c>
    </row>
    <row r="7" spans="1:7" x14ac:dyDescent="0.3">
      <c r="A7" s="72" t="s">
        <v>709</v>
      </c>
      <c r="B7" s="103">
        <v>2867777</v>
      </c>
      <c r="C7" s="617">
        <v>2207402</v>
      </c>
      <c r="D7" s="352">
        <v>649767</v>
      </c>
      <c r="E7" s="617">
        <v>418838</v>
      </c>
      <c r="F7" s="352">
        <v>683462</v>
      </c>
      <c r="G7" s="352">
        <v>241537</v>
      </c>
    </row>
    <row r="8" spans="1:7" x14ac:dyDescent="0.3">
      <c r="A8" s="72" t="s">
        <v>710</v>
      </c>
      <c r="B8" s="103">
        <v>1502939</v>
      </c>
      <c r="C8" s="617">
        <v>829409</v>
      </c>
      <c r="D8" s="352">
        <v>3831701</v>
      </c>
      <c r="E8" s="617">
        <v>200565</v>
      </c>
      <c r="F8" s="352">
        <v>6545744</v>
      </c>
      <c r="G8" s="352">
        <v>472965</v>
      </c>
    </row>
    <row r="9" spans="1:7" x14ac:dyDescent="0.3">
      <c r="A9" s="135" t="s">
        <v>45</v>
      </c>
      <c r="B9" s="356">
        <v>4370716</v>
      </c>
      <c r="C9" s="618">
        <v>3036811</v>
      </c>
      <c r="D9" s="357">
        <v>4481468</v>
      </c>
      <c r="E9" s="618">
        <v>619403</v>
      </c>
      <c r="F9" s="357">
        <v>7229206</v>
      </c>
      <c r="G9" s="357">
        <v>714502</v>
      </c>
    </row>
    <row r="10" spans="1:7" x14ac:dyDescent="0.3">
      <c r="A10" s="60" t="s">
        <v>711</v>
      </c>
    </row>
  </sheetData>
  <mergeCells count="4">
    <mergeCell ref="A5:A6"/>
    <mergeCell ref="B5:B6"/>
    <mergeCell ref="C5:D5"/>
    <mergeCell ref="E5:F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B56A-9CF8-41CD-A3E0-9F112C38196A}">
  <dimension ref="A1:C36"/>
  <sheetViews>
    <sheetView workbookViewId="0">
      <selection activeCell="A37" sqref="A37"/>
    </sheetView>
  </sheetViews>
  <sheetFormatPr baseColWidth="10" defaultColWidth="11.453125" defaultRowHeight="13" x14ac:dyDescent="0.3"/>
  <cols>
    <col min="1" max="1" width="139.1796875" style="60" bestFit="1" customWidth="1"/>
    <col min="2" max="2" width="15.7265625" style="60" customWidth="1"/>
    <col min="3" max="3" width="45.1796875" style="60" customWidth="1"/>
    <col min="4" max="16384" width="11.453125" style="60"/>
  </cols>
  <sheetData>
    <row r="1" spans="1:3" x14ac:dyDescent="0.3">
      <c r="A1" s="275" t="s">
        <v>753</v>
      </c>
    </row>
    <row r="2" spans="1:3" x14ac:dyDescent="0.3">
      <c r="A2" s="275" t="s">
        <v>754</v>
      </c>
    </row>
    <row r="3" spans="1:3" x14ac:dyDescent="0.3">
      <c r="A3" s="60" t="s">
        <v>752</v>
      </c>
    </row>
    <row r="5" spans="1:3" ht="26" x14ac:dyDescent="0.3">
      <c r="A5" s="633" t="s">
        <v>755</v>
      </c>
      <c r="B5" s="69" t="s">
        <v>756</v>
      </c>
      <c r="C5" s="634" t="s">
        <v>757</v>
      </c>
    </row>
    <row r="6" spans="1:3" x14ac:dyDescent="0.3">
      <c r="A6" s="632" t="s">
        <v>758</v>
      </c>
      <c r="B6" s="795">
        <v>214</v>
      </c>
      <c r="C6" s="796" t="s">
        <v>759</v>
      </c>
    </row>
    <row r="7" spans="1:3" x14ac:dyDescent="0.3">
      <c r="A7" s="262" t="s">
        <v>770</v>
      </c>
      <c r="B7" s="795"/>
      <c r="C7" s="796"/>
    </row>
    <row r="8" spans="1:3" x14ac:dyDescent="0.3">
      <c r="A8" s="262" t="s">
        <v>771</v>
      </c>
      <c r="B8" s="795"/>
      <c r="C8" s="796"/>
    </row>
    <row r="9" spans="1:3" x14ac:dyDescent="0.3">
      <c r="A9" s="262" t="s">
        <v>772</v>
      </c>
      <c r="B9" s="795"/>
      <c r="C9" s="796"/>
    </row>
    <row r="10" spans="1:3" x14ac:dyDescent="0.3">
      <c r="A10" s="262" t="s">
        <v>773</v>
      </c>
      <c r="B10" s="795"/>
      <c r="C10" s="796"/>
    </row>
    <row r="11" spans="1:3" x14ac:dyDescent="0.3">
      <c r="A11" s="262" t="s">
        <v>774</v>
      </c>
      <c r="B11" s="795"/>
      <c r="C11" s="796"/>
    </row>
    <row r="12" spans="1:3" x14ac:dyDescent="0.3">
      <c r="A12" s="262" t="s">
        <v>775</v>
      </c>
      <c r="B12" s="795"/>
      <c r="C12" s="796"/>
    </row>
    <row r="13" spans="1:3" x14ac:dyDescent="0.3">
      <c r="A13" s="262" t="s">
        <v>776</v>
      </c>
      <c r="B13" s="795"/>
      <c r="C13" s="796"/>
    </row>
    <row r="14" spans="1:3" x14ac:dyDescent="0.3">
      <c r="A14" s="262" t="s">
        <v>777</v>
      </c>
      <c r="B14" s="795"/>
      <c r="C14" s="796"/>
    </row>
    <row r="15" spans="1:3" x14ac:dyDescent="0.3">
      <c r="A15" s="262" t="s">
        <v>778</v>
      </c>
      <c r="B15" s="795"/>
      <c r="C15" s="796"/>
    </row>
    <row r="16" spans="1:3" x14ac:dyDescent="0.3">
      <c r="A16" s="631" t="s">
        <v>760</v>
      </c>
      <c r="B16" s="797">
        <v>2420</v>
      </c>
      <c r="C16" s="800" t="s">
        <v>761</v>
      </c>
    </row>
    <row r="17" spans="1:3" x14ac:dyDescent="0.3">
      <c r="A17" s="262" t="s">
        <v>779</v>
      </c>
      <c r="B17" s="798"/>
      <c r="C17" s="796"/>
    </row>
    <row r="18" spans="1:3" x14ac:dyDescent="0.3">
      <c r="A18" s="262" t="s">
        <v>780</v>
      </c>
      <c r="B18" s="798"/>
      <c r="C18" s="796"/>
    </row>
    <row r="19" spans="1:3" x14ac:dyDescent="0.3">
      <c r="A19" s="262" t="s">
        <v>781</v>
      </c>
      <c r="B19" s="798"/>
      <c r="C19" s="796"/>
    </row>
    <row r="20" spans="1:3" x14ac:dyDescent="0.3">
      <c r="A20" s="639" t="s">
        <v>782</v>
      </c>
      <c r="B20" s="799"/>
      <c r="C20" s="801"/>
    </row>
    <row r="21" spans="1:3" x14ac:dyDescent="0.3">
      <c r="A21" s="632" t="s">
        <v>762</v>
      </c>
      <c r="B21" s="640">
        <v>300</v>
      </c>
      <c r="C21" s="641" t="s">
        <v>763</v>
      </c>
    </row>
    <row r="22" spans="1:3" x14ac:dyDescent="0.3">
      <c r="A22" s="631" t="s">
        <v>764</v>
      </c>
      <c r="B22" s="802">
        <v>385</v>
      </c>
      <c r="C22" s="800" t="s">
        <v>763</v>
      </c>
    </row>
    <row r="23" spans="1:3" x14ac:dyDescent="0.3">
      <c r="A23" s="262" t="s">
        <v>783</v>
      </c>
      <c r="B23" s="795"/>
      <c r="C23" s="796"/>
    </row>
    <row r="24" spans="1:3" x14ac:dyDescent="0.3">
      <c r="A24" s="262" t="s">
        <v>784</v>
      </c>
      <c r="B24" s="795"/>
      <c r="C24" s="796"/>
    </row>
    <row r="25" spans="1:3" x14ac:dyDescent="0.3">
      <c r="A25" s="262" t="s">
        <v>785</v>
      </c>
      <c r="B25" s="795"/>
      <c r="C25" s="796"/>
    </row>
    <row r="26" spans="1:3" x14ac:dyDescent="0.3">
      <c r="A26" s="639" t="s">
        <v>786</v>
      </c>
      <c r="B26" s="803"/>
      <c r="C26" s="801"/>
    </row>
    <row r="27" spans="1:3" x14ac:dyDescent="0.3">
      <c r="A27" s="632" t="s">
        <v>765</v>
      </c>
      <c r="B27" s="795">
        <v>632</v>
      </c>
      <c r="C27" s="796" t="s">
        <v>763</v>
      </c>
    </row>
    <row r="28" spans="1:3" x14ac:dyDescent="0.3">
      <c r="A28" s="262" t="s">
        <v>787</v>
      </c>
      <c r="B28" s="795"/>
      <c r="C28" s="796"/>
    </row>
    <row r="29" spans="1:3" x14ac:dyDescent="0.3">
      <c r="A29" s="631" t="s">
        <v>766</v>
      </c>
      <c r="B29" s="797">
        <v>1200</v>
      </c>
      <c r="C29" s="800" t="s">
        <v>767</v>
      </c>
    </row>
    <row r="30" spans="1:3" x14ac:dyDescent="0.3">
      <c r="A30" s="262" t="s">
        <v>788</v>
      </c>
      <c r="B30" s="798"/>
      <c r="C30" s="796"/>
    </row>
    <row r="31" spans="1:3" x14ac:dyDescent="0.3">
      <c r="A31" s="262" t="s">
        <v>789</v>
      </c>
      <c r="B31" s="798"/>
      <c r="C31" s="796"/>
    </row>
    <row r="32" spans="1:3" x14ac:dyDescent="0.3">
      <c r="A32" s="262" t="s">
        <v>790</v>
      </c>
      <c r="B32" s="798"/>
      <c r="C32" s="796"/>
    </row>
    <row r="33" spans="1:3" x14ac:dyDescent="0.3">
      <c r="A33" s="639" t="s">
        <v>791</v>
      </c>
      <c r="B33" s="799"/>
      <c r="C33" s="801"/>
    </row>
    <row r="34" spans="1:3" x14ac:dyDescent="0.3">
      <c r="A34" s="638" t="s">
        <v>768</v>
      </c>
      <c r="B34" s="114">
        <v>5151</v>
      </c>
      <c r="C34" s="637"/>
    </row>
    <row r="35" spans="1:3" x14ac:dyDescent="0.3">
      <c r="A35" s="60" t="s">
        <v>769</v>
      </c>
    </row>
    <row r="36" spans="1:3" x14ac:dyDescent="0.3">
      <c r="A36" s="60" t="s">
        <v>23</v>
      </c>
    </row>
  </sheetData>
  <mergeCells count="10">
    <mergeCell ref="B27:B28"/>
    <mergeCell ref="C27:C28"/>
    <mergeCell ref="B29:B33"/>
    <mergeCell ref="C29:C33"/>
    <mergeCell ref="B6:B15"/>
    <mergeCell ref="C6:C15"/>
    <mergeCell ref="B16:B20"/>
    <mergeCell ref="C16:C20"/>
    <mergeCell ref="B22:B26"/>
    <mergeCell ref="C22:C2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F844-0CE6-4513-BF60-BA73BE1B984C}">
  <dimension ref="A1:F32"/>
  <sheetViews>
    <sheetView workbookViewId="0">
      <selection activeCell="B15" sqref="B15"/>
    </sheetView>
  </sheetViews>
  <sheetFormatPr baseColWidth="10" defaultColWidth="10.81640625" defaultRowHeight="13" x14ac:dyDescent="0.3"/>
  <cols>
    <col min="1" max="1" width="57.453125" style="60" customWidth="1"/>
    <col min="2" max="16384" width="10.81640625" style="60"/>
  </cols>
  <sheetData>
    <row r="1" spans="1:6" x14ac:dyDescent="0.3">
      <c r="A1" s="275" t="s">
        <v>745</v>
      </c>
    </row>
    <row r="2" spans="1:6" x14ac:dyDescent="0.3">
      <c r="A2" s="275" t="s">
        <v>746</v>
      </c>
    </row>
    <row r="3" spans="1:6" x14ac:dyDescent="0.3">
      <c r="A3" s="60" t="s">
        <v>573</v>
      </c>
    </row>
    <row r="5" spans="1:6" x14ac:dyDescent="0.3">
      <c r="A5" s="624"/>
      <c r="B5" s="152">
        <v>2023</v>
      </c>
      <c r="C5" s="524">
        <v>2024</v>
      </c>
      <c r="D5" s="152">
        <v>2025</v>
      </c>
      <c r="E5" s="524">
        <v>2026</v>
      </c>
      <c r="F5" s="152" t="s">
        <v>712</v>
      </c>
    </row>
    <row r="6" spans="1:6" x14ac:dyDescent="0.3">
      <c r="A6" s="621" t="s">
        <v>713</v>
      </c>
      <c r="B6" s="51">
        <v>0.22</v>
      </c>
      <c r="C6" s="52">
        <v>0.61</v>
      </c>
      <c r="D6" s="51">
        <v>0.92</v>
      </c>
      <c r="E6" s="52">
        <v>1.17</v>
      </c>
      <c r="F6" s="51">
        <v>1.07</v>
      </c>
    </row>
    <row r="7" spans="1:6" x14ac:dyDescent="0.3">
      <c r="A7" s="619" t="s">
        <v>714</v>
      </c>
      <c r="B7" s="625">
        <v>0.11</v>
      </c>
      <c r="C7" s="620">
        <v>0.23</v>
      </c>
      <c r="D7" s="625">
        <v>0.23</v>
      </c>
      <c r="E7" s="620">
        <v>0.23</v>
      </c>
      <c r="F7" s="625">
        <v>0.23</v>
      </c>
    </row>
    <row r="8" spans="1:6" x14ac:dyDescent="0.3">
      <c r="A8" s="619" t="s">
        <v>715</v>
      </c>
      <c r="B8" s="625">
        <v>0</v>
      </c>
      <c r="C8" s="620">
        <v>0</v>
      </c>
      <c r="D8" s="625">
        <v>0</v>
      </c>
      <c r="E8" s="620">
        <v>0.15</v>
      </c>
      <c r="F8" s="625">
        <v>0.15</v>
      </c>
    </row>
    <row r="9" spans="1:6" x14ac:dyDescent="0.3">
      <c r="A9" s="619" t="s">
        <v>716</v>
      </c>
      <c r="B9" s="625">
        <v>0</v>
      </c>
      <c r="C9" s="620">
        <v>0</v>
      </c>
      <c r="D9" s="625">
        <v>0</v>
      </c>
      <c r="E9" s="620">
        <v>-0.04</v>
      </c>
      <c r="F9" s="625">
        <v>-0.04</v>
      </c>
    </row>
    <row r="10" spans="1:6" x14ac:dyDescent="0.3">
      <c r="A10" s="619" t="s">
        <v>717</v>
      </c>
      <c r="B10" s="625">
        <v>0</v>
      </c>
      <c r="C10" s="620">
        <v>0</v>
      </c>
      <c r="D10" s="625">
        <v>0.31</v>
      </c>
      <c r="E10" s="620">
        <v>0.56000000000000005</v>
      </c>
      <c r="F10" s="625">
        <v>0.56000000000000005</v>
      </c>
    </row>
    <row r="11" spans="1:6" x14ac:dyDescent="0.3">
      <c r="A11" s="619" t="s">
        <v>718</v>
      </c>
      <c r="B11" s="625">
        <v>0.1</v>
      </c>
      <c r="C11" s="620">
        <v>0.21</v>
      </c>
      <c r="D11" s="625">
        <v>0.21</v>
      </c>
      <c r="E11" s="620">
        <v>0.1</v>
      </c>
      <c r="F11" s="625">
        <v>0</v>
      </c>
    </row>
    <row r="12" spans="1:6" x14ac:dyDescent="0.3">
      <c r="A12" s="619" t="s">
        <v>719</v>
      </c>
      <c r="B12" s="625">
        <v>0</v>
      </c>
      <c r="C12" s="620">
        <v>0.12</v>
      </c>
      <c r="D12" s="625">
        <v>0.12</v>
      </c>
      <c r="E12" s="620">
        <v>0.12</v>
      </c>
      <c r="F12" s="625">
        <v>0.12</v>
      </c>
    </row>
    <row r="13" spans="1:6" x14ac:dyDescent="0.3">
      <c r="A13" s="619" t="s">
        <v>720</v>
      </c>
      <c r="B13" s="625">
        <v>0</v>
      </c>
      <c r="C13" s="620">
        <v>0.05</v>
      </c>
      <c r="D13" s="625">
        <v>0.05</v>
      </c>
      <c r="E13" s="620">
        <v>0.05</v>
      </c>
      <c r="F13" s="625">
        <v>0.05</v>
      </c>
    </row>
    <row r="14" spans="1:6" x14ac:dyDescent="0.3">
      <c r="A14" s="621" t="s">
        <v>721</v>
      </c>
      <c r="B14" s="51">
        <v>0</v>
      </c>
      <c r="C14" s="52">
        <v>0.38</v>
      </c>
      <c r="D14" s="51">
        <v>0.48</v>
      </c>
      <c r="E14" s="52">
        <v>0.48</v>
      </c>
      <c r="F14" s="51">
        <v>0.48</v>
      </c>
    </row>
    <row r="15" spans="1:6" x14ac:dyDescent="0.3">
      <c r="A15" s="621" t="s">
        <v>722</v>
      </c>
      <c r="B15" s="51">
        <v>0</v>
      </c>
      <c r="C15" s="52">
        <v>0.08</v>
      </c>
      <c r="D15" s="51">
        <v>0.5</v>
      </c>
      <c r="E15" s="52">
        <v>0.5</v>
      </c>
      <c r="F15" s="51">
        <v>0.59</v>
      </c>
    </row>
    <row r="16" spans="1:6" x14ac:dyDescent="0.3">
      <c r="A16" s="621" t="s">
        <v>723</v>
      </c>
      <c r="B16" s="51">
        <v>0</v>
      </c>
      <c r="C16" s="52">
        <v>0.1</v>
      </c>
      <c r="D16" s="51">
        <v>7.0000000000000007E-2</v>
      </c>
      <c r="E16" s="52">
        <v>0.23</v>
      </c>
      <c r="F16" s="51">
        <v>0.19</v>
      </c>
    </row>
    <row r="17" spans="1:6" x14ac:dyDescent="0.3">
      <c r="A17" s="619" t="s">
        <v>724</v>
      </c>
      <c r="B17" s="625">
        <v>0</v>
      </c>
      <c r="C17" s="620">
        <v>0</v>
      </c>
      <c r="D17" s="625">
        <v>0</v>
      </c>
      <c r="E17" s="620">
        <v>0.05</v>
      </c>
      <c r="F17" s="625">
        <v>0.05</v>
      </c>
    </row>
    <row r="18" spans="1:6" x14ac:dyDescent="0.3">
      <c r="A18" s="619" t="s">
        <v>725</v>
      </c>
      <c r="B18" s="625">
        <v>0</v>
      </c>
      <c r="C18" s="620">
        <v>0</v>
      </c>
      <c r="D18" s="625">
        <v>0</v>
      </c>
      <c r="E18" s="620">
        <v>0.06</v>
      </c>
      <c r="F18" s="625">
        <v>0.06</v>
      </c>
    </row>
    <row r="19" spans="1:6" x14ac:dyDescent="0.3">
      <c r="A19" s="619" t="s">
        <v>726</v>
      </c>
      <c r="B19" s="625">
        <v>0</v>
      </c>
      <c r="C19" s="620">
        <v>0</v>
      </c>
      <c r="D19" s="625">
        <v>6.0000000000000001E-3</v>
      </c>
      <c r="E19" s="620">
        <v>6.0000000000000001E-3</v>
      </c>
      <c r="F19" s="625">
        <v>0.01</v>
      </c>
    </row>
    <row r="20" spans="1:6" x14ac:dyDescent="0.3">
      <c r="A20" s="619" t="s">
        <v>727</v>
      </c>
      <c r="B20" s="625">
        <v>0</v>
      </c>
      <c r="C20" s="620">
        <v>0.09</v>
      </c>
      <c r="D20" s="625">
        <v>0.06</v>
      </c>
      <c r="E20" s="620">
        <v>0.08</v>
      </c>
      <c r="F20" s="625">
        <v>0.04</v>
      </c>
    </row>
    <row r="21" spans="1:6" x14ac:dyDescent="0.3">
      <c r="A21" s="619" t="s">
        <v>728</v>
      </c>
      <c r="B21" s="625">
        <v>0</v>
      </c>
      <c r="C21" s="620">
        <v>0</v>
      </c>
      <c r="D21" s="625">
        <v>0</v>
      </c>
      <c r="E21" s="620">
        <v>0.03</v>
      </c>
      <c r="F21" s="625">
        <v>0.03</v>
      </c>
    </row>
    <row r="22" spans="1:6" x14ac:dyDescent="0.3">
      <c r="A22" s="619" t="s">
        <v>729</v>
      </c>
      <c r="B22" s="625">
        <v>0</v>
      </c>
      <c r="C22" s="620">
        <v>0.01</v>
      </c>
      <c r="D22" s="625">
        <v>0.01</v>
      </c>
      <c r="E22" s="620">
        <v>0.01</v>
      </c>
      <c r="F22" s="625">
        <v>0.01</v>
      </c>
    </row>
    <row r="23" spans="1:6" x14ac:dyDescent="0.3">
      <c r="A23" s="621" t="s">
        <v>730</v>
      </c>
      <c r="B23" s="51">
        <v>0.4</v>
      </c>
      <c r="C23" s="52">
        <v>0.8</v>
      </c>
      <c r="D23" s="51">
        <v>1.2</v>
      </c>
      <c r="E23" s="52">
        <v>1.6</v>
      </c>
      <c r="F23" s="51">
        <v>1.6</v>
      </c>
    </row>
    <row r="24" spans="1:6" x14ac:dyDescent="0.3">
      <c r="A24" s="621" t="s">
        <v>731</v>
      </c>
      <c r="B24" s="51">
        <v>0</v>
      </c>
      <c r="C24" s="52">
        <v>0</v>
      </c>
      <c r="D24" s="51">
        <v>0.1</v>
      </c>
      <c r="E24" s="52">
        <v>0.3</v>
      </c>
      <c r="F24" s="51">
        <v>0.4</v>
      </c>
    </row>
    <row r="25" spans="1:6" x14ac:dyDescent="0.3">
      <c r="A25" s="622" t="s">
        <v>732</v>
      </c>
      <c r="B25" s="626">
        <v>0.62</v>
      </c>
      <c r="C25" s="623">
        <v>1.97</v>
      </c>
      <c r="D25" s="626">
        <v>3.28</v>
      </c>
      <c r="E25" s="623">
        <v>4.28</v>
      </c>
      <c r="F25" s="626">
        <v>4.33</v>
      </c>
    </row>
    <row r="26" spans="1:6" x14ac:dyDescent="0.3">
      <c r="A26" s="621" t="s">
        <v>733</v>
      </c>
      <c r="B26" s="51">
        <v>-0.01</v>
      </c>
      <c r="C26" s="52">
        <v>-0.04</v>
      </c>
      <c r="D26" s="51">
        <v>-0.04</v>
      </c>
      <c r="E26" s="52">
        <v>-0.19</v>
      </c>
      <c r="F26" s="51">
        <v>-0.19</v>
      </c>
    </row>
    <row r="27" spans="1:6" x14ac:dyDescent="0.3">
      <c r="A27" s="619" t="s">
        <v>734</v>
      </c>
      <c r="B27" s="625">
        <v>0</v>
      </c>
      <c r="C27" s="620">
        <v>-2.8000000000000001E-2</v>
      </c>
      <c r="D27" s="625">
        <v>-2.8000000000000001E-2</v>
      </c>
      <c r="E27" s="620">
        <v>-2.8000000000000001E-2</v>
      </c>
      <c r="F27" s="625">
        <v>-2.8000000000000001E-2</v>
      </c>
    </row>
    <row r="28" spans="1:6" x14ac:dyDescent="0.3">
      <c r="A28" s="619" t="s">
        <v>735</v>
      </c>
      <c r="B28" s="625">
        <v>0</v>
      </c>
      <c r="C28" s="620">
        <v>0</v>
      </c>
      <c r="D28" s="625">
        <v>0</v>
      </c>
      <c r="E28" s="620">
        <v>-0.154</v>
      </c>
      <c r="F28" s="625">
        <v>-0.154</v>
      </c>
    </row>
    <row r="29" spans="1:6" x14ac:dyDescent="0.3">
      <c r="A29" s="619" t="s">
        <v>736</v>
      </c>
      <c r="B29" s="625">
        <v>-3.0000000000000001E-3</v>
      </c>
      <c r="C29" s="620">
        <v>-3.0000000000000001E-3</v>
      </c>
      <c r="D29" s="625">
        <v>-3.0000000000000001E-3</v>
      </c>
      <c r="E29" s="620">
        <v>-6.0000000000000001E-3</v>
      </c>
      <c r="F29" s="625">
        <v>-6.0000000000000001E-3</v>
      </c>
    </row>
    <row r="30" spans="1:6" x14ac:dyDescent="0.3">
      <c r="A30" s="619" t="s">
        <v>737</v>
      </c>
      <c r="B30" s="625">
        <v>-4.0000000000000001E-3</v>
      </c>
      <c r="C30" s="620">
        <v>-4.0000000000000001E-3</v>
      </c>
      <c r="D30" s="625">
        <v>-4.0000000000000001E-3</v>
      </c>
      <c r="E30" s="620">
        <v>-4.0000000000000001E-3</v>
      </c>
      <c r="F30" s="625">
        <v>-4.0000000000000001E-3</v>
      </c>
    </row>
    <row r="31" spans="1:6" x14ac:dyDescent="0.3">
      <c r="A31" s="621" t="s">
        <v>738</v>
      </c>
      <c r="B31" s="51">
        <v>0.61</v>
      </c>
      <c r="C31" s="52">
        <v>1.93</v>
      </c>
      <c r="D31" s="51">
        <v>3.24</v>
      </c>
      <c r="E31" s="52">
        <v>4.09</v>
      </c>
      <c r="F31" s="51">
        <v>4.1399999999999997</v>
      </c>
    </row>
    <row r="32" spans="1:6" x14ac:dyDescent="0.3">
      <c r="A32" s="60" t="s">
        <v>739</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86F02-C04B-4C29-ADCB-4901827F4E34}">
  <dimension ref="A1:B11"/>
  <sheetViews>
    <sheetView showGridLines="0" workbookViewId="0">
      <selection activeCell="B7" sqref="B7"/>
    </sheetView>
  </sheetViews>
  <sheetFormatPr baseColWidth="10" defaultRowHeight="13" x14ac:dyDescent="0.3"/>
  <cols>
    <col min="1" max="1" width="37.453125" style="50" customWidth="1"/>
    <col min="2" max="16384" width="10.90625" style="50"/>
  </cols>
  <sheetData>
    <row r="1" spans="1:2" x14ac:dyDescent="0.3">
      <c r="A1" s="275" t="s">
        <v>803</v>
      </c>
    </row>
    <row r="2" spans="1:2" x14ac:dyDescent="0.3">
      <c r="A2" s="275" t="s">
        <v>804</v>
      </c>
    </row>
    <row r="3" spans="1:2" x14ac:dyDescent="0.3">
      <c r="A3" s="60" t="s">
        <v>747</v>
      </c>
    </row>
    <row r="5" spans="1:2" x14ac:dyDescent="0.3">
      <c r="A5" s="656" t="s">
        <v>802</v>
      </c>
      <c r="B5" s="657" t="s">
        <v>109</v>
      </c>
    </row>
    <row r="6" spans="1:2" x14ac:dyDescent="0.3">
      <c r="A6" s="655" t="s">
        <v>748</v>
      </c>
      <c r="B6" s="658">
        <v>2.9000000000000001E-2</v>
      </c>
    </row>
    <row r="7" spans="1:2" x14ac:dyDescent="0.3">
      <c r="A7" s="655" t="s">
        <v>749</v>
      </c>
      <c r="B7" s="658">
        <v>7.0000000000000001E-3</v>
      </c>
    </row>
    <row r="8" spans="1:2" x14ac:dyDescent="0.3">
      <c r="A8" s="655" t="s">
        <v>750</v>
      </c>
      <c r="B8" s="658">
        <v>4.0000000000000001E-3</v>
      </c>
    </row>
    <row r="9" spans="1:2" x14ac:dyDescent="0.3">
      <c r="A9" s="655" t="s">
        <v>751</v>
      </c>
      <c r="B9" s="658">
        <v>3.0000000000000001E-3</v>
      </c>
    </row>
    <row r="10" spans="1:2" x14ac:dyDescent="0.3">
      <c r="A10" s="383" t="s">
        <v>233</v>
      </c>
      <c r="B10" s="659">
        <v>4.2999999999999997E-2</v>
      </c>
    </row>
    <row r="11" spans="1:2" x14ac:dyDescent="0.3">
      <c r="A11" s="50" t="s">
        <v>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9BAE-17A6-4B0E-8B50-2B55B38A076B}">
  <dimension ref="A1:E14"/>
  <sheetViews>
    <sheetView workbookViewId="0">
      <selection activeCell="C10" sqref="C10"/>
    </sheetView>
  </sheetViews>
  <sheetFormatPr baseColWidth="10" defaultColWidth="11.453125" defaultRowHeight="13" x14ac:dyDescent="0.3"/>
  <cols>
    <col min="1" max="1" width="37.26953125" style="2" bestFit="1" customWidth="1"/>
    <col min="2" max="2" width="13.7265625" style="2" customWidth="1"/>
    <col min="3" max="3" width="15.26953125" style="2" customWidth="1"/>
    <col min="4" max="16384" width="11.453125" style="2"/>
  </cols>
  <sheetData>
    <row r="1" spans="1:5" x14ac:dyDescent="0.3">
      <c r="A1" s="668" t="s">
        <v>124</v>
      </c>
      <c r="B1" s="668"/>
      <c r="C1" s="668"/>
    </row>
    <row r="2" spans="1:5" x14ac:dyDescent="0.3">
      <c r="A2" s="668" t="s">
        <v>351</v>
      </c>
      <c r="B2" s="668"/>
      <c r="C2" s="668"/>
    </row>
    <row r="3" spans="1:5" x14ac:dyDescent="0.3">
      <c r="A3" s="62"/>
      <c r="B3" s="62"/>
      <c r="C3" s="62"/>
    </row>
    <row r="4" spans="1:5" ht="26" x14ac:dyDescent="0.3">
      <c r="A4" s="135" t="s">
        <v>50</v>
      </c>
      <c r="B4" s="69" t="s">
        <v>596</v>
      </c>
      <c r="C4" s="69" t="s">
        <v>597</v>
      </c>
    </row>
    <row r="5" spans="1:5" x14ac:dyDescent="0.3">
      <c r="A5" s="136" t="s">
        <v>125</v>
      </c>
      <c r="B5" s="137"/>
      <c r="C5" s="138"/>
    </row>
    <row r="6" spans="1:5" x14ac:dyDescent="0.3">
      <c r="A6" s="75" t="s">
        <v>126</v>
      </c>
      <c r="B6" s="279">
        <v>2.5152584951550594E-2</v>
      </c>
      <c r="C6" s="279">
        <v>2.5152584951550594E-2</v>
      </c>
      <c r="D6" s="224"/>
      <c r="E6" s="214"/>
    </row>
    <row r="7" spans="1:5" x14ac:dyDescent="0.3">
      <c r="A7" s="139" t="s">
        <v>127</v>
      </c>
      <c r="B7" s="286">
        <v>1.9302306414774595E-2</v>
      </c>
      <c r="C7" s="280">
        <v>1.86006384080033E-2</v>
      </c>
      <c r="D7" s="224"/>
      <c r="E7" s="214"/>
    </row>
    <row r="8" spans="1:5" x14ac:dyDescent="0.3">
      <c r="A8" s="140" t="s">
        <v>128</v>
      </c>
      <c r="B8" s="141"/>
      <c r="C8" s="281"/>
    </row>
    <row r="9" spans="1:5" x14ac:dyDescent="0.3">
      <c r="A9" s="142" t="s">
        <v>741</v>
      </c>
      <c r="B9" s="143">
        <v>331</v>
      </c>
      <c r="C9" s="270">
        <v>331</v>
      </c>
      <c r="D9" s="214"/>
      <c r="E9" s="214"/>
    </row>
    <row r="10" spans="1:5" x14ac:dyDescent="0.3">
      <c r="A10" s="142" t="s">
        <v>129</v>
      </c>
      <c r="B10" s="144">
        <v>1521</v>
      </c>
      <c r="C10" s="282">
        <v>1521</v>
      </c>
      <c r="D10" s="214"/>
      <c r="E10" s="214"/>
    </row>
    <row r="11" spans="1:5" x14ac:dyDescent="0.3">
      <c r="A11" s="145" t="s">
        <v>130</v>
      </c>
      <c r="B11" s="146">
        <v>2883.56748023</v>
      </c>
      <c r="C11" s="146">
        <v>2883.56748023</v>
      </c>
      <c r="D11" s="214"/>
      <c r="E11" s="214"/>
    </row>
    <row r="12" spans="1:5" ht="69.650000000000006" customHeight="1" x14ac:dyDescent="0.3">
      <c r="A12" s="687" t="s">
        <v>626</v>
      </c>
      <c r="B12" s="687"/>
      <c r="C12" s="687"/>
    </row>
    <row r="13" spans="1:5" x14ac:dyDescent="0.3">
      <c r="A13" s="98" t="s">
        <v>66</v>
      </c>
      <c r="B13" s="60"/>
      <c r="C13" s="60"/>
    </row>
    <row r="14" spans="1:5" x14ac:dyDescent="0.3">
      <c r="A14" s="60"/>
      <c r="B14" s="60"/>
      <c r="C14" s="60"/>
    </row>
  </sheetData>
  <mergeCells count="3">
    <mergeCell ref="A1:C1"/>
    <mergeCell ref="A2:C2"/>
    <mergeCell ref="A12:C1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AC3BD-8034-4C52-84DF-CEC301E33480}">
  <dimension ref="A1:L15"/>
  <sheetViews>
    <sheetView workbookViewId="0">
      <selection activeCell="H14" sqref="H14"/>
    </sheetView>
  </sheetViews>
  <sheetFormatPr baseColWidth="10" defaultColWidth="11.453125" defaultRowHeight="13" x14ac:dyDescent="0.3"/>
  <cols>
    <col min="1" max="1" width="40.453125" style="2" customWidth="1"/>
    <col min="2" max="2" width="12.7265625" style="2" bestFit="1" customWidth="1"/>
    <col min="3" max="3" width="13.08984375" style="2" customWidth="1"/>
    <col min="4" max="6" width="15.81640625" style="2" customWidth="1"/>
    <col min="7" max="8" width="11.453125" style="2"/>
    <col min="9" max="9" width="11.54296875" style="2" bestFit="1" customWidth="1"/>
    <col min="10" max="16384" width="11.453125" style="2"/>
  </cols>
  <sheetData>
    <row r="1" spans="1:12" x14ac:dyDescent="0.3">
      <c r="A1" s="84" t="s">
        <v>67</v>
      </c>
      <c r="B1" s="85"/>
      <c r="C1" s="85"/>
      <c r="D1" s="85"/>
    </row>
    <row r="2" spans="1:12" x14ac:dyDescent="0.3">
      <c r="A2" s="84" t="s">
        <v>352</v>
      </c>
      <c r="B2" s="85"/>
      <c r="C2" s="85"/>
      <c r="D2" s="85"/>
    </row>
    <row r="3" spans="1:12" x14ac:dyDescent="0.3">
      <c r="A3" s="86" t="s">
        <v>353</v>
      </c>
      <c r="B3" s="85"/>
      <c r="C3" s="85"/>
      <c r="D3" s="85"/>
    </row>
    <row r="4" spans="1:12" x14ac:dyDescent="0.3">
      <c r="A4" s="87"/>
      <c r="B4" s="85"/>
      <c r="C4" s="85"/>
      <c r="D4" s="85"/>
    </row>
    <row r="5" spans="1:12" ht="39" x14ac:dyDescent="0.3">
      <c r="A5" s="88"/>
      <c r="B5" s="370" t="s">
        <v>598</v>
      </c>
      <c r="C5" s="371" t="s">
        <v>408</v>
      </c>
      <c r="D5" s="544" t="s">
        <v>407</v>
      </c>
      <c r="E5" s="688" t="s">
        <v>599</v>
      </c>
      <c r="F5" s="688" t="s">
        <v>600</v>
      </c>
    </row>
    <row r="6" spans="1:12" x14ac:dyDescent="0.3">
      <c r="A6" s="548"/>
      <c r="B6" s="550" t="s">
        <v>51</v>
      </c>
      <c r="C6" s="549" t="s">
        <v>52</v>
      </c>
      <c r="D6" s="550" t="s">
        <v>53</v>
      </c>
      <c r="E6" s="689"/>
      <c r="F6" s="689"/>
    </row>
    <row r="7" spans="1:12" x14ac:dyDescent="0.3">
      <c r="A7" s="545" t="s">
        <v>68</v>
      </c>
      <c r="B7" s="546">
        <v>53061611.372908607</v>
      </c>
      <c r="C7" s="554">
        <v>60441964.388840117</v>
      </c>
      <c r="D7" s="130">
        <v>7380353.0159315094</v>
      </c>
      <c r="E7" s="547">
        <v>13.909025423414967</v>
      </c>
      <c r="F7" s="551">
        <v>8.7041499003622569</v>
      </c>
      <c r="G7" s="224"/>
      <c r="H7" s="576"/>
      <c r="I7" s="214"/>
      <c r="J7" s="214"/>
      <c r="K7" s="214"/>
      <c r="L7" s="214"/>
    </row>
    <row r="8" spans="1:12" x14ac:dyDescent="0.3">
      <c r="A8" s="89" t="s">
        <v>69</v>
      </c>
      <c r="B8" s="90">
        <v>44308204.59730161</v>
      </c>
      <c r="C8" s="257">
        <v>51534574.276415452</v>
      </c>
      <c r="D8" s="131">
        <v>7226369.6791138425</v>
      </c>
      <c r="E8" s="283">
        <v>16.309326330848293</v>
      </c>
      <c r="F8" s="552">
        <v>10.728865674641931</v>
      </c>
      <c r="G8" s="224"/>
      <c r="H8" s="576"/>
      <c r="I8" s="214"/>
      <c r="J8" s="214"/>
      <c r="K8" s="214"/>
      <c r="L8" s="214"/>
    </row>
    <row r="9" spans="1:12" x14ac:dyDescent="0.3">
      <c r="A9" s="91" t="s">
        <v>70</v>
      </c>
      <c r="B9" s="92">
        <v>1934776.1807639978</v>
      </c>
      <c r="C9" s="555">
        <v>2268304.9040884264</v>
      </c>
      <c r="D9" s="557">
        <v>333528.72332442855</v>
      </c>
      <c r="E9" s="284">
        <v>17.238620499903302</v>
      </c>
      <c r="F9" s="559">
        <v>5.7390743829719426</v>
      </c>
      <c r="G9" s="224"/>
      <c r="H9" s="576"/>
      <c r="I9" s="214"/>
      <c r="J9" s="214"/>
      <c r="K9" s="214"/>
      <c r="L9" s="214"/>
    </row>
    <row r="10" spans="1:12" x14ac:dyDescent="0.3">
      <c r="A10" s="91" t="s">
        <v>71</v>
      </c>
      <c r="B10" s="92">
        <v>42373428.416537613</v>
      </c>
      <c r="C10" s="555">
        <v>49266269.372327022</v>
      </c>
      <c r="D10" s="557">
        <v>6892840.9557894096</v>
      </c>
      <c r="E10" s="284">
        <v>16.266894639800377</v>
      </c>
      <c r="F10" s="559">
        <v>10.969969498170684</v>
      </c>
      <c r="G10" s="224"/>
      <c r="H10" s="576"/>
      <c r="I10" s="214"/>
      <c r="J10" s="214"/>
      <c r="K10" s="214"/>
      <c r="L10" s="214"/>
    </row>
    <row r="11" spans="1:12" x14ac:dyDescent="0.3">
      <c r="A11" s="89" t="s">
        <v>181</v>
      </c>
      <c r="B11" s="90">
        <v>547693.35410162481</v>
      </c>
      <c r="C11" s="257">
        <v>229833.06776472088</v>
      </c>
      <c r="D11" s="131">
        <v>-317860.28633690393</v>
      </c>
      <c r="E11" s="283">
        <v>-58.036177352980033</v>
      </c>
      <c r="F11" s="552">
        <v>-50.007337947054012</v>
      </c>
      <c r="G11" s="224"/>
      <c r="H11" s="576"/>
      <c r="I11" s="214"/>
      <c r="J11" s="214"/>
      <c r="K11" s="214"/>
      <c r="L11" s="214"/>
    </row>
    <row r="12" spans="1:12" x14ac:dyDescent="0.3">
      <c r="A12" s="89" t="s">
        <v>72</v>
      </c>
      <c r="B12" s="90">
        <v>2685015.1494253664</v>
      </c>
      <c r="C12" s="257">
        <v>2185965.0952199465</v>
      </c>
      <c r="D12" s="131">
        <v>-499050.05420541996</v>
      </c>
      <c r="E12" s="283">
        <v>-18.586489328085321</v>
      </c>
      <c r="F12" s="552">
        <v>-15.556128127419534</v>
      </c>
      <c r="G12" s="224"/>
      <c r="H12" s="576"/>
      <c r="I12" s="214"/>
      <c r="J12" s="214"/>
      <c r="K12" s="214"/>
      <c r="L12" s="214"/>
    </row>
    <row r="13" spans="1:12" ht="14.5" x14ac:dyDescent="0.3">
      <c r="A13" s="93" t="s">
        <v>404</v>
      </c>
      <c r="B13" s="94">
        <v>5520698.2720800005</v>
      </c>
      <c r="C13" s="556">
        <v>6491591.9494400006</v>
      </c>
      <c r="D13" s="558">
        <v>970893.67736000009</v>
      </c>
      <c r="E13" s="285">
        <v>17.586428917336971</v>
      </c>
      <c r="F13" s="553">
        <v>7.9657895195070161</v>
      </c>
      <c r="G13" s="224"/>
      <c r="H13" s="576"/>
      <c r="I13" s="214"/>
      <c r="J13" s="214"/>
      <c r="K13" s="214"/>
      <c r="L13" s="214"/>
    </row>
    <row r="14" spans="1:12" ht="41.25" customHeight="1" x14ac:dyDescent="0.3">
      <c r="A14" s="690" t="s">
        <v>403</v>
      </c>
      <c r="B14" s="690"/>
      <c r="C14" s="690"/>
      <c r="D14" s="690"/>
      <c r="E14" s="690"/>
      <c r="F14" s="690"/>
    </row>
    <row r="15" spans="1:12" x14ac:dyDescent="0.3">
      <c r="A15" s="2" t="s">
        <v>25</v>
      </c>
      <c r="C15" s="14"/>
    </row>
  </sheetData>
  <mergeCells count="3">
    <mergeCell ref="E5:E6"/>
    <mergeCell ref="F5:F6"/>
    <mergeCell ref="A14:F14"/>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A9CD-D284-45AF-85C5-E55D57C25A46}">
  <dimension ref="A1:G16"/>
  <sheetViews>
    <sheetView tabSelected="1" workbookViewId="0">
      <selection activeCell="A11" sqref="A11:E11"/>
    </sheetView>
  </sheetViews>
  <sheetFormatPr baseColWidth="10" defaultColWidth="10.7265625" defaultRowHeight="13" x14ac:dyDescent="0.3"/>
  <cols>
    <col min="1" max="1" width="55.453125" style="2" customWidth="1"/>
    <col min="2" max="4" width="13.7265625" style="2" customWidth="1"/>
    <col min="5" max="5" width="14.36328125" style="2" bestFit="1" customWidth="1"/>
    <col min="6" max="16384" width="10.7265625" style="2"/>
  </cols>
  <sheetData>
    <row r="1" spans="1:7" x14ac:dyDescent="0.3">
      <c r="A1" s="691" t="s">
        <v>131</v>
      </c>
      <c r="B1" s="691"/>
      <c r="C1" s="691"/>
      <c r="D1" s="691"/>
      <c r="E1" s="691"/>
    </row>
    <row r="2" spans="1:7" x14ac:dyDescent="0.3">
      <c r="A2" s="691" t="s">
        <v>355</v>
      </c>
      <c r="B2" s="691"/>
      <c r="C2" s="691"/>
      <c r="D2" s="691"/>
      <c r="E2" s="691"/>
    </row>
    <row r="3" spans="1:7" x14ac:dyDescent="0.3">
      <c r="A3" s="692" t="s">
        <v>354</v>
      </c>
      <c r="B3" s="692"/>
      <c r="C3" s="692"/>
      <c r="D3" s="692"/>
      <c r="E3" s="692"/>
    </row>
    <row r="4" spans="1:7" x14ac:dyDescent="0.3">
      <c r="A4" s="165"/>
      <c r="B4" s="165"/>
      <c r="C4" s="165"/>
      <c r="D4" s="165"/>
      <c r="E4" s="165"/>
    </row>
    <row r="5" spans="1:7" ht="39" x14ac:dyDescent="0.3">
      <c r="A5" s="202" t="s">
        <v>207</v>
      </c>
      <c r="B5" s="203" t="s">
        <v>184</v>
      </c>
      <c r="C5" s="373" t="s">
        <v>619</v>
      </c>
      <c r="D5" s="203" t="s">
        <v>620</v>
      </c>
      <c r="E5" s="378" t="s">
        <v>795</v>
      </c>
    </row>
    <row r="6" spans="1:7" ht="14.5" x14ac:dyDescent="0.3">
      <c r="A6" s="202" t="s">
        <v>617</v>
      </c>
      <c r="B6" s="577">
        <v>61823199.864502341</v>
      </c>
      <c r="C6" s="578">
        <v>-25.210654128925448</v>
      </c>
      <c r="D6" s="579">
        <v>1.8537595446177946</v>
      </c>
      <c r="E6" s="652">
        <v>1.9</v>
      </c>
      <c r="F6" s="176"/>
      <c r="G6" s="176"/>
    </row>
    <row r="7" spans="1:7" ht="14.5" x14ac:dyDescent="0.3">
      <c r="A7" s="40" t="s">
        <v>618</v>
      </c>
      <c r="B7" s="580">
        <v>2150219.6746000121</v>
      </c>
      <c r="C7" s="587"/>
      <c r="D7" s="581"/>
      <c r="E7" s="586"/>
      <c r="F7" s="176"/>
      <c r="G7" s="204"/>
    </row>
    <row r="8" spans="1:7" x14ac:dyDescent="0.3">
      <c r="A8" s="40" t="s">
        <v>616</v>
      </c>
      <c r="B8" s="580">
        <v>-8032.0149339302443</v>
      </c>
      <c r="C8" s="587"/>
      <c r="D8" s="581"/>
      <c r="E8" s="586"/>
      <c r="F8" s="176"/>
      <c r="G8" s="204"/>
    </row>
    <row r="9" spans="1:7" x14ac:dyDescent="0.3">
      <c r="A9" s="40" t="s">
        <v>615</v>
      </c>
      <c r="B9" s="580">
        <v>33826.916700000002</v>
      </c>
      <c r="C9" s="587"/>
      <c r="D9" s="581"/>
      <c r="E9" s="586"/>
      <c r="F9" s="176"/>
      <c r="G9" s="204"/>
    </row>
    <row r="10" spans="1:7" ht="14.5" x14ac:dyDescent="0.3">
      <c r="A10" s="582" t="s">
        <v>805</v>
      </c>
      <c r="B10" s="583">
        <v>63999214.440868422</v>
      </c>
      <c r="C10" s="584">
        <v>-24.074126629580029</v>
      </c>
      <c r="D10" s="585">
        <v>5.4387448885102607</v>
      </c>
      <c r="E10" s="585">
        <v>3.5197378672330748</v>
      </c>
    </row>
    <row r="11" spans="1:7" ht="13" customHeight="1" x14ac:dyDescent="0.3">
      <c r="A11" s="694" t="s">
        <v>621</v>
      </c>
      <c r="B11" s="695"/>
      <c r="C11" s="695"/>
      <c r="D11" s="695"/>
      <c r="E11" s="695"/>
    </row>
    <row r="12" spans="1:7" ht="25.5" customHeight="1" x14ac:dyDescent="0.3">
      <c r="A12" s="693" t="s">
        <v>622</v>
      </c>
      <c r="B12" s="687"/>
      <c r="C12" s="687"/>
      <c r="D12" s="687"/>
      <c r="E12" s="687"/>
    </row>
    <row r="13" spans="1:7" ht="14.25" customHeight="1" x14ac:dyDescent="0.3">
      <c r="A13" s="693" t="s">
        <v>623</v>
      </c>
      <c r="B13" s="693"/>
      <c r="C13" s="693"/>
      <c r="D13" s="693"/>
    </row>
    <row r="14" spans="1:7" x14ac:dyDescent="0.3">
      <c r="A14" s="2" t="s">
        <v>208</v>
      </c>
      <c r="B14" s="14"/>
      <c r="D14" s="14"/>
    </row>
    <row r="15" spans="1:7" x14ac:dyDescent="0.3">
      <c r="B15" s="14"/>
    </row>
    <row r="16" spans="1:7" x14ac:dyDescent="0.3">
      <c r="B16" s="14"/>
      <c r="C16" s="225"/>
    </row>
  </sheetData>
  <mergeCells count="6">
    <mergeCell ref="A1:E1"/>
    <mergeCell ref="A2:E2"/>
    <mergeCell ref="A3:E3"/>
    <mergeCell ref="A13:D13"/>
    <mergeCell ref="A11:E11"/>
    <mergeCell ref="A12:E1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57A1B-AA85-42FF-AFC1-FD5A54D7E465}">
  <dimension ref="A1:M18"/>
  <sheetViews>
    <sheetView topLeftCell="C1" workbookViewId="0">
      <selection activeCell="E11" sqref="E11"/>
    </sheetView>
  </sheetViews>
  <sheetFormatPr baseColWidth="10" defaultColWidth="11.453125" defaultRowHeight="13" x14ac:dyDescent="0.3"/>
  <cols>
    <col min="1" max="1" width="7.7265625" style="60" customWidth="1"/>
    <col min="2" max="2" width="38.7265625" style="60" customWidth="1"/>
    <col min="3" max="8" width="12.54296875" style="60" customWidth="1"/>
    <col min="9" max="16384" width="11.453125" style="60"/>
  </cols>
  <sheetData>
    <row r="1" spans="1:13" x14ac:dyDescent="0.3">
      <c r="A1" s="698" t="s">
        <v>197</v>
      </c>
      <c r="B1" s="698"/>
      <c r="C1" s="95"/>
      <c r="D1" s="95"/>
      <c r="E1" s="62"/>
      <c r="F1" s="95"/>
      <c r="G1" s="95"/>
      <c r="H1" s="95"/>
    </row>
    <row r="2" spans="1:13" x14ac:dyDescent="0.3">
      <c r="A2" s="698" t="s">
        <v>356</v>
      </c>
      <c r="B2" s="698"/>
      <c r="C2" s="96"/>
      <c r="D2" s="95"/>
      <c r="E2" s="97"/>
      <c r="F2" s="95"/>
      <c r="G2" s="95"/>
      <c r="H2" s="95"/>
    </row>
    <row r="3" spans="1:13" x14ac:dyDescent="0.3">
      <c r="A3" s="699" t="s">
        <v>357</v>
      </c>
      <c r="B3" s="699"/>
      <c r="C3" s="99"/>
      <c r="D3" s="81"/>
      <c r="E3" s="97"/>
      <c r="F3" s="81"/>
      <c r="G3" s="81"/>
      <c r="H3" s="81"/>
    </row>
    <row r="4" spans="1:13" x14ac:dyDescent="0.3">
      <c r="B4" s="97"/>
      <c r="E4" s="97"/>
    </row>
    <row r="5" spans="1:13" x14ac:dyDescent="0.3">
      <c r="A5" s="696" t="s">
        <v>50</v>
      </c>
      <c r="B5" s="683"/>
      <c r="C5" s="696" t="s">
        <v>561</v>
      </c>
      <c r="D5" s="697"/>
      <c r="E5" s="696" t="s">
        <v>408</v>
      </c>
      <c r="F5" s="697"/>
      <c r="G5" s="62"/>
      <c r="H5" s="62"/>
    </row>
    <row r="6" spans="1:13" x14ac:dyDescent="0.3">
      <c r="A6" s="700"/>
      <c r="B6" s="701"/>
      <c r="C6" s="101" t="s">
        <v>184</v>
      </c>
      <c r="D6" s="56" t="s">
        <v>109</v>
      </c>
      <c r="E6" s="101" t="s">
        <v>184</v>
      </c>
      <c r="F6" s="56" t="s">
        <v>109</v>
      </c>
      <c r="G6" s="62"/>
      <c r="H6" s="62"/>
    </row>
    <row r="7" spans="1:13" x14ac:dyDescent="0.3">
      <c r="A7" s="102" t="s">
        <v>51</v>
      </c>
      <c r="B7" s="75" t="s">
        <v>73</v>
      </c>
      <c r="C7" s="103">
        <v>57442255.701810002</v>
      </c>
      <c r="D7" s="104">
        <v>21.701557811889156</v>
      </c>
      <c r="E7" s="103">
        <v>63864237.376350001</v>
      </c>
      <c r="F7" s="104">
        <v>24.098397558966376</v>
      </c>
      <c r="G7" s="105"/>
      <c r="H7" s="105"/>
      <c r="J7" s="106"/>
      <c r="K7" s="107"/>
    </row>
    <row r="8" spans="1:13" x14ac:dyDescent="0.3">
      <c r="A8" s="102" t="s">
        <v>52</v>
      </c>
      <c r="B8" s="75" t="s">
        <v>74</v>
      </c>
      <c r="C8" s="103">
        <v>53061611.37288861</v>
      </c>
      <c r="D8" s="104">
        <v>20.046560023311429</v>
      </c>
      <c r="E8" s="103">
        <v>60441964.386840105</v>
      </c>
      <c r="F8" s="104">
        <v>22.807044237536715</v>
      </c>
      <c r="G8" s="105"/>
      <c r="H8" s="105"/>
      <c r="J8" s="106"/>
      <c r="K8" s="107"/>
      <c r="M8" s="82"/>
    </row>
    <row r="9" spans="1:13" x14ac:dyDescent="0.3">
      <c r="A9" s="102" t="s">
        <v>75</v>
      </c>
      <c r="B9" s="75" t="s">
        <v>76</v>
      </c>
      <c r="C9" s="103">
        <v>61823199.964500003</v>
      </c>
      <c r="D9" s="104">
        <v>23.356668914784713</v>
      </c>
      <c r="E9" s="103">
        <v>63999214.440870002</v>
      </c>
      <c r="F9" s="104">
        <v>24.14932952176391</v>
      </c>
      <c r="G9" s="105"/>
      <c r="H9" s="105"/>
      <c r="J9" s="106"/>
      <c r="K9" s="107"/>
    </row>
    <row r="10" spans="1:13" x14ac:dyDescent="0.3">
      <c r="A10" s="108" t="s">
        <v>77</v>
      </c>
      <c r="B10" s="72" t="s">
        <v>37</v>
      </c>
      <c r="C10" s="109">
        <v>-4380944.2626900002</v>
      </c>
      <c r="D10" s="110">
        <v>-1.6551111028955536</v>
      </c>
      <c r="E10" s="109">
        <v>-134977.06452000141</v>
      </c>
      <c r="F10" s="110">
        <v>-5.0931962797535729E-2</v>
      </c>
      <c r="G10" s="105"/>
      <c r="H10" s="111"/>
      <c r="K10" s="107"/>
    </row>
    <row r="11" spans="1:13" x14ac:dyDescent="0.3">
      <c r="A11" s="112" t="s">
        <v>78</v>
      </c>
      <c r="B11" s="113" t="s">
        <v>79</v>
      </c>
      <c r="C11" s="114">
        <v>-8761588.5916113928</v>
      </c>
      <c r="D11" s="115">
        <v>-3.3101088914732824</v>
      </c>
      <c r="E11" s="114">
        <v>-3557250.0540298969</v>
      </c>
      <c r="F11" s="115">
        <v>-1.342285284227196</v>
      </c>
      <c r="G11" s="105"/>
      <c r="H11" s="111"/>
      <c r="K11" s="107"/>
    </row>
    <row r="12" spans="1:13" x14ac:dyDescent="0.3">
      <c r="A12" s="229" t="s">
        <v>229</v>
      </c>
    </row>
    <row r="13" spans="1:13" ht="14.5" customHeight="1" x14ac:dyDescent="0.3">
      <c r="A13" s="60" t="s">
        <v>23</v>
      </c>
      <c r="C13" s="82"/>
      <c r="D13" s="82"/>
      <c r="E13" s="82"/>
      <c r="F13" s="82"/>
      <c r="G13" s="82"/>
      <c r="H13" s="82"/>
    </row>
    <row r="14" spans="1:13" x14ac:dyDescent="0.3">
      <c r="C14" s="82"/>
      <c r="D14" s="82"/>
      <c r="E14" s="82"/>
      <c r="F14" s="107"/>
      <c r="G14" s="82"/>
      <c r="H14" s="82"/>
    </row>
    <row r="15" spans="1:13" x14ac:dyDescent="0.3">
      <c r="C15" s="82"/>
      <c r="D15" s="82"/>
      <c r="E15" s="82"/>
      <c r="F15" s="107"/>
      <c r="G15" s="82"/>
      <c r="H15" s="82"/>
    </row>
    <row r="16" spans="1:13" x14ac:dyDescent="0.3">
      <c r="C16" s="226"/>
      <c r="D16" s="82"/>
      <c r="E16" s="83"/>
      <c r="F16" s="107"/>
      <c r="G16" s="82"/>
      <c r="H16" s="82"/>
      <c r="I16" s="74"/>
      <c r="J16" s="74"/>
      <c r="K16" s="74"/>
    </row>
    <row r="17" spans="3:8" x14ac:dyDescent="0.3">
      <c r="C17" s="82"/>
      <c r="D17" s="82"/>
      <c r="E17" s="82"/>
      <c r="F17" s="107"/>
      <c r="G17" s="82"/>
      <c r="H17" s="82"/>
    </row>
    <row r="18" spans="3:8" x14ac:dyDescent="0.3">
      <c r="C18" s="82"/>
      <c r="D18" s="82"/>
      <c r="E18" s="82"/>
      <c r="F18" s="82"/>
      <c r="G18" s="82"/>
      <c r="H18" s="82"/>
    </row>
  </sheetData>
  <mergeCells count="6">
    <mergeCell ref="E5:F5"/>
    <mergeCell ref="A1:B1"/>
    <mergeCell ref="A2:B2"/>
    <mergeCell ref="A3:B3"/>
    <mergeCell ref="A5:B6"/>
    <mergeCell ref="C5: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29962c2-db64-44b6-bb40-607f45c46189">
      <Terms xmlns="http://schemas.microsoft.com/office/infopath/2007/PartnerControls"/>
    </lcf76f155ced4ddcb4097134ff3c332f>
    <TaxCatchAll xmlns="9406bea5-fcf1-424a-9f5e-6e7d0d8d5db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5" ma:contentTypeDescription="Crear nuevo documento." ma:contentTypeScope="" ma:versionID="84fdbcc25034d28a9c3f9f704603471c">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c70e9f9db9437b54a2b29a30e56bdb45"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34b5242-b47e-4416-9b60-5b79f5cb0b13}" ma:internalName="TaxCatchAll" ma:showField="CatchAllData" ma:web="9406bea5-fcf1-424a-9f5e-6e7d0d8d5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F7D1ED-6D64-458C-BAB1-B33F178A0A55}">
  <ds:schemaRef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9406bea5-fcf1-424a-9f5e-6e7d0d8d5dbe"/>
    <ds:schemaRef ds:uri="a29962c2-db64-44b6-bb40-607f45c46189"/>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2F613D4-6807-4C1E-94C8-51BA87C59011}">
  <ds:schemaRefs>
    <ds:schemaRef ds:uri="http://schemas.microsoft.com/sharepoint/v3/contenttype/forms"/>
  </ds:schemaRefs>
</ds:datastoreItem>
</file>

<file path=customXml/itemProps3.xml><?xml version="1.0" encoding="utf-8"?>
<ds:datastoreItem xmlns:ds="http://schemas.openxmlformats.org/officeDocument/2006/customXml" ds:itemID="{56859A51-0AD6-4254-B85B-F573A2C84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55</vt:i4>
      </vt:variant>
      <vt:variant>
        <vt:lpstr>Rangos con nombre</vt:lpstr>
      </vt:variant>
      <vt:variant>
        <vt:i4>1</vt:i4>
      </vt:variant>
    </vt:vector>
  </HeadingPairs>
  <TitlesOfParts>
    <vt:vector size="56" baseType="lpstr">
      <vt:lpstr>C I.1.1</vt:lpstr>
      <vt:lpstr>C I.1.2</vt:lpstr>
      <vt:lpstr>C I.2.1</vt:lpstr>
      <vt:lpstr>C I.2.2</vt:lpstr>
      <vt:lpstr>C I.2.3</vt:lpstr>
      <vt:lpstr>C I.3.1</vt:lpstr>
      <vt:lpstr>C I.3.2</vt:lpstr>
      <vt:lpstr>C I.4.1</vt:lpstr>
      <vt:lpstr>C I.4.2</vt:lpstr>
      <vt:lpstr>C I.5.1</vt:lpstr>
      <vt:lpstr>C I.6.1</vt:lpstr>
      <vt:lpstr>C II.3.1</vt:lpstr>
      <vt:lpstr>C II.3.2</vt:lpstr>
      <vt:lpstr>C II.4.1</vt:lpstr>
      <vt:lpstr>C II.4.2</vt:lpstr>
      <vt:lpstr>C II.5.1</vt:lpstr>
      <vt:lpstr>C II.5.2</vt:lpstr>
      <vt:lpstr>C II.6.1</vt:lpstr>
      <vt:lpstr>C II.6.2</vt:lpstr>
      <vt:lpstr>C II.7.1</vt:lpstr>
      <vt:lpstr>C II.7.2</vt:lpstr>
      <vt:lpstr>C II.8.1</vt:lpstr>
      <vt:lpstr>C II.8.2</vt:lpstr>
      <vt:lpstr>C II.9.1</vt:lpstr>
      <vt:lpstr>C II.10.1</vt:lpstr>
      <vt:lpstr>C II.10.2</vt:lpstr>
      <vt:lpstr>C II.10.3</vt:lpstr>
      <vt:lpstr>C II.10.4</vt:lpstr>
      <vt:lpstr>C III.1.1</vt:lpstr>
      <vt:lpstr>C III.1.2</vt:lpstr>
      <vt:lpstr>C III.1.3</vt:lpstr>
      <vt:lpstr>C III.1.4</vt:lpstr>
      <vt:lpstr>C III.1.5</vt:lpstr>
      <vt:lpstr>C III.1.6</vt:lpstr>
      <vt:lpstr>C III.1.7</vt:lpstr>
      <vt:lpstr>C III.1.8</vt:lpstr>
      <vt:lpstr>C III.1.9</vt:lpstr>
      <vt:lpstr>C III.2.1</vt:lpstr>
      <vt:lpstr>C III.2.2</vt:lpstr>
      <vt:lpstr>C III.2.3</vt:lpstr>
      <vt:lpstr>C III.2.4</vt:lpstr>
      <vt:lpstr>C III.2.5</vt:lpstr>
      <vt:lpstr>C III.2.6</vt:lpstr>
      <vt:lpstr>C III.2.7</vt:lpstr>
      <vt:lpstr>C A.I.1</vt:lpstr>
      <vt:lpstr>C A.I.2</vt:lpstr>
      <vt:lpstr>C A.I.3</vt:lpstr>
      <vt:lpstr>C A.I.4</vt:lpstr>
      <vt:lpstr>C A.II.1</vt:lpstr>
      <vt:lpstr>C A.II.2</vt:lpstr>
      <vt:lpstr>C A.III.1</vt:lpstr>
      <vt:lpstr>C R.1.1</vt:lpstr>
      <vt:lpstr>C R.2.1</vt:lpstr>
      <vt:lpstr>C R.4.1</vt:lpstr>
      <vt:lpstr>C R.4.2</vt:lpstr>
      <vt:lpstr>'C III.2.7'!_Hlk106812080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dc:creator>
  <cp:lastModifiedBy>Javiera V.</cp:lastModifiedBy>
  <cp:lastPrinted>2020-06-22T20:47:25Z</cp:lastPrinted>
  <dcterms:created xsi:type="dcterms:W3CDTF">2020-06-21T16:33:18Z</dcterms:created>
  <dcterms:modified xsi:type="dcterms:W3CDTF">2022-07-12T17:01:36Z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y fmtid="{D5CDD505-2E9C-101B-9397-08002B2CF9AE}" pid="3" name="MediaServiceImageTags">
    <vt:lpwstr/>
  </property>
</Properties>
</file>