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66925"/>
  <mc:AlternateContent xmlns:mc="http://schemas.openxmlformats.org/markup-compatibility/2006">
    <mc:Choice Requires="x15">
      <x15ac:absPath xmlns:x15ac="http://schemas.microsoft.com/office/spreadsheetml/2010/11/ac" url="https://dipres.sharepoint.com/teams/areamacro/Documentos compartidos/IFP/2024/IFP 4T24/Compilado de Cuadros/"/>
    </mc:Choice>
  </mc:AlternateContent>
  <xr:revisionPtr revIDLastSave="5283" documentId="8_{62E75C05-AC1B-4636-9549-6B3D3E9DD02D}" xr6:coauthVersionLast="47" xr6:coauthVersionMax="47" xr10:uidLastSave="{169496F2-B7A4-407D-8A0C-EB525B41098E}"/>
  <bookViews>
    <workbookView xWindow="-120" yWindow="-120" windowWidth="29040" windowHeight="15840" tabRatio="890" xr2:uid="{6799923E-7823-43CE-A330-572BB6F08A7D}"/>
  </bookViews>
  <sheets>
    <sheet name="Índice" sheetId="136" r:id="rId1"/>
    <sheet name="C I.1.1" sheetId="9" r:id="rId2"/>
    <sheet name="C I.1.2" sheetId="76" r:id="rId3"/>
    <sheet name="C I.2.1" sheetId="4" r:id="rId4"/>
    <sheet name="C I.2.2" sheetId="5" r:id="rId5"/>
    <sheet name="C I.3.1" sheetId="81" r:id="rId6"/>
    <sheet name="C I.3.2" sheetId="13" r:id="rId7"/>
    <sheet name="C I.4.1" sheetId="7" r:id="rId8"/>
    <sheet name="C I.4.2" sheetId="8" r:id="rId9"/>
    <sheet name="C I.5.1" sheetId="14" r:id="rId10"/>
    <sheet name="C I.6.1" sheetId="23" r:id="rId11"/>
    <sheet name="C I.7.1" sheetId="95" r:id="rId12"/>
    <sheet name="C I.7.2" sheetId="24" r:id="rId13"/>
    <sheet name="C I.7.3" sheetId="96" r:id="rId14"/>
    <sheet name="C I.7.4" sheetId="97" r:id="rId15"/>
    <sheet name="C I.8.1" sheetId="26" r:id="rId16"/>
    <sheet name="C II.1.1" sheetId="10" r:id="rId17"/>
    <sheet name="C II.1.2" sheetId="77" r:id="rId18"/>
    <sheet name="C II.2.1" sheetId="1" r:id="rId19"/>
    <sheet name="C II.2.2" sheetId="3" r:id="rId20"/>
    <sheet name="C II.3.1" sheetId="28" r:id="rId21"/>
    <sheet name="C II.3.2" sheetId="29" r:id="rId22"/>
    <sheet name="C II.4.1" sheetId="30" r:id="rId23"/>
    <sheet name="C II.4.2" sheetId="31" r:id="rId24"/>
    <sheet name="C II.5.1" sheetId="32" r:id="rId25"/>
    <sheet name="C II.6.1" sheetId="73" r:id="rId26"/>
    <sheet name="C III.3.1" sheetId="11" r:id="rId27"/>
    <sheet name="C III.3.2" sheetId="78" r:id="rId28"/>
    <sheet name="C III.4.1" sheetId="33" r:id="rId29"/>
    <sheet name="C III.4.2" sheetId="34" r:id="rId30"/>
    <sheet name="C III.4.3" sheetId="35" r:id="rId31"/>
    <sheet name="C III.5.1" sheetId="36" r:id="rId32"/>
    <sheet name="C III.5.2" sheetId="37" r:id="rId33"/>
    <sheet name="C III.6.1" sheetId="38" r:id="rId34"/>
    <sheet name="C III.6.2" sheetId="39" r:id="rId35"/>
    <sheet name="C III.7.1" sheetId="40" r:id="rId36"/>
    <sheet name="C III.8.1" sheetId="74" r:id="rId37"/>
    <sheet name="C III.9.1" sheetId="111" r:id="rId38"/>
    <sheet name="C III.9.2" sheetId="115" r:id="rId39"/>
    <sheet name="C III.9.3" sheetId="116" r:id="rId40"/>
    <sheet name="C III.9.4" sheetId="112" r:id="rId41"/>
    <sheet name="C A.I.1" sheetId="15" r:id="rId42"/>
    <sheet name="C A.I.2" sheetId="16" r:id="rId43"/>
    <sheet name="C A.I.3" sheetId="17" r:id="rId44"/>
    <sheet name="C A.I.4" sheetId="18" r:id="rId45"/>
    <sheet name="C A.I.5" sheetId="19" r:id="rId46"/>
    <sheet name="C A.I.6" sheetId="20" r:id="rId47"/>
    <sheet name="C A.I.7" sheetId="21" r:id="rId48"/>
    <sheet name="C A.I.8" sheetId="22" r:id="rId49"/>
    <sheet name="C A.II.1" sheetId="135" r:id="rId50"/>
    <sheet name="C A.II.2" sheetId="98" r:id="rId51"/>
    <sheet name="C A.II.3" sheetId="99" r:id="rId52"/>
    <sheet name="C A.II.4" sheetId="100" r:id="rId53"/>
    <sheet name="C A.II.5" sheetId="101" r:id="rId54"/>
    <sheet name="C A.II.6" sheetId="102" r:id="rId55"/>
    <sheet name="C A.II.7" sheetId="103" r:id="rId56"/>
    <sheet name="C A.II.8" sheetId="104" r:id="rId57"/>
    <sheet name="C A.II.10" sheetId="106" r:id="rId58"/>
    <sheet name="C A.II.9" sheetId="105" r:id="rId59"/>
    <sheet name="C A.II.11" sheetId="107" r:id="rId60"/>
    <sheet name="C A.II.12" sheetId="108" r:id="rId61"/>
    <sheet name="C A.II.13" sheetId="109" r:id="rId62"/>
    <sheet name="C A.II.14" sheetId="110" r:id="rId63"/>
    <sheet name="C A.III.1" sheetId="43" r:id="rId64"/>
    <sheet name="C A.III.2" sheetId="44" r:id="rId65"/>
    <sheet name="C A.III.3" sheetId="45" r:id="rId66"/>
    <sheet name="C R.1.1" sheetId="138" r:id="rId67"/>
    <sheet name="C R.1.2" sheetId="137" r:id="rId68"/>
    <sheet name="C R.3.1" sheetId="130" r:id="rId69"/>
    <sheet name="C R.3.2" sheetId="131" r:id="rId70"/>
    <sheet name="C R.4.1" sheetId="139" r:id="rId71"/>
    <sheet name="C R.4.2" sheetId="140" r:id="rId72"/>
  </sheets>
  <definedNames>
    <definedName name="__123Graph_A" hidden="1">#REF!</definedName>
    <definedName name="__123Graph_A1" hidden="1">#REF!</definedName>
    <definedName name="__123Graph_ANORMAL" hidden="1">#REF!</definedName>
    <definedName name="__123Graph_B" hidden="1">#REF!</definedName>
    <definedName name="__123Graph_B1" hidden="1">#REF!</definedName>
    <definedName name="__123Graph_B2" hidden="1">#REF!</definedName>
    <definedName name="__123Graph_B3" hidden="1">#REF!</definedName>
    <definedName name="__123Graph_C1" hidden="1">#REF!</definedName>
    <definedName name="__123Graph_C3" hidden="1">#REF!</definedName>
    <definedName name="__123Graph_D" hidden="1">#REF!</definedName>
    <definedName name="__123Graph_D2" hidden="1">#REF!</definedName>
    <definedName name="__123Graph_D3" hidden="1">#REF!</definedName>
    <definedName name="__123Graph_X" hidden="1">#REF!</definedName>
    <definedName name="__123Graph_XNORMAL" hidden="1">#REF!</definedName>
    <definedName name="__C">#REF!</definedName>
    <definedName name="__g1" hidden="1">{#N/A,#N/A,FALSE,"TEC-01";#N/A,#N/A,FALSE,"TEC - 02";#N/A,#N/A,FALSE,"TEC - 03";#N/A,#N/A,FALSE,"TEC - 04";#N/A,#N/A,FALSE,"TEC-07";#N/A,#N/A,FALSE,"TEC-08";#N/A,#N/A,FALSE,"TEC - 09A";#N/A,#N/A,FALSE,"TEC - 09B";#N/A,#N/A,FALSE,"TEC - 09C";#N/A,#N/A,FALSE,"TEC - 10";#N/A,#N/A,FALSE,"TEC-11"}</definedName>
    <definedName name="__SD1" hidden="1">{#N/A,#N/A,FALSE,"TEC-01";#N/A,#N/A,FALSE,"TEC - 02";#N/A,#N/A,FALSE,"TEC - 03";#N/A,#N/A,FALSE,"TEC - 04";#N/A,#N/A,FALSE,"TEC-07";#N/A,#N/A,FALSE,"TEC-08";#N/A,#N/A,FALSE,"TEC - 09A";#N/A,#N/A,FALSE,"TEC - 09B";#N/A,#N/A,FALSE,"TEC - 09C";#N/A,#N/A,FALSE,"TEC - 10";#N/A,#N/A,FALSE,"TEC-11"}</definedName>
    <definedName name="_0012TC">#REF!</definedName>
    <definedName name="_0106TC">#REF!</definedName>
    <definedName name="_0112TC">#REF!</definedName>
    <definedName name="_1" hidden="1">#REF!</definedName>
    <definedName name="_1__123Graph_ACHART_1" hidden="1">#REF!</definedName>
    <definedName name="_10__123Graph_BCHART_4" hidden="1">#REF!</definedName>
    <definedName name="_11__123Graph_BCHART_5" hidden="1">#REF!</definedName>
    <definedName name="_12__123Graph_BCHART_6" hidden="1">#REF!</definedName>
    <definedName name="_123gRAPH_ACHART6" hidden="1">#REF!</definedName>
    <definedName name="_124graoh_x" hidden="1">#REF!</definedName>
    <definedName name="_12Swvu.Cover._.Pa" hidden="1">#REF!</definedName>
    <definedName name="_13__123Graph_XCHART_1" hidden="1">#REF!</definedName>
    <definedName name="_14__123Graph_XCHART_2" hidden="1">#REF!</definedName>
    <definedName name="_15__123Graph_XCHART_3" hidden="1">#REF!</definedName>
    <definedName name="_16__123Graph_XCHART_4" hidden="1">#REF!</definedName>
    <definedName name="_17__123Graph_XCHART_5" hidden="1">#REF!</definedName>
    <definedName name="_18__123Graph_XCHART_6" hidden="1">#REF!</definedName>
    <definedName name="_1INT_DEBT">#REF!</definedName>
    <definedName name="_2__123Graph_ACHART_2" hidden="1">#REF!</definedName>
    <definedName name="_3__123Graph_ACHART_3" hidden="1">#REF!</definedName>
    <definedName name="_317_0Swvu.Cover._.Pa" hidden="1">#REF!</definedName>
    <definedName name="_318_0Swvu.Cover._.Pa" hidden="1">#REF!</definedName>
    <definedName name="_364Swvu.Cover._.Pa" hidden="1">#REF!</definedName>
    <definedName name="_4__123Graph_ACHART_4" hidden="1">#REF!</definedName>
    <definedName name="_5__123Graph_ACHART_5" hidden="1">#REF!</definedName>
    <definedName name="_6__123Graph_ACHART_6" hidden="1">#REF!</definedName>
    <definedName name="_7__123Graph_BCHART_1" hidden="1">#REF!</definedName>
    <definedName name="_8__123Graph_BCHART_2" hidden="1">#REF!</definedName>
    <definedName name="_8_0Swvu.Cover._.Pa" hidden="1">#REF!</definedName>
    <definedName name="_9__123Graph_BCHART_3" hidden="1">#REF!</definedName>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sList" hidden="1">1</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BQ4.1" hidden="1">#REF!</definedName>
    <definedName name="_C">#REF!</definedName>
    <definedName name="_F" hidden="1">#REF!</definedName>
    <definedName name="_Fill" hidden="1">#REF!</definedName>
    <definedName name="_ftn1" localSheetId="68">'C R.3.1'!#REF!</definedName>
    <definedName name="_ftn10" localSheetId="68">'C R.3.1'!#REF!</definedName>
    <definedName name="_ftn11" localSheetId="68">'C R.3.1'!#REF!</definedName>
    <definedName name="_ftn12" localSheetId="68">'C R.3.1'!#REF!</definedName>
    <definedName name="_ftn13" localSheetId="68">'C R.3.1'!#REF!</definedName>
    <definedName name="_ftn14" localSheetId="68">'C R.3.1'!#REF!</definedName>
    <definedName name="_ftn15" localSheetId="68">'C R.3.1'!#REF!</definedName>
    <definedName name="_ftn16" localSheetId="68">'C R.3.1'!#REF!</definedName>
    <definedName name="_ftn17" localSheetId="68">'C R.3.1'!#REF!</definedName>
    <definedName name="_ftn18" localSheetId="68">'C R.3.1'!#REF!</definedName>
    <definedName name="_ftn19" localSheetId="68">'C R.3.1'!#REF!</definedName>
    <definedName name="_ftn2" localSheetId="68">'C R.3.1'!#REF!</definedName>
    <definedName name="_ftn20" localSheetId="68">'C R.3.1'!#REF!</definedName>
    <definedName name="_ftn21" localSheetId="68">'C R.3.1'!#REF!</definedName>
    <definedName name="_ftn22" localSheetId="68">'C R.3.1'!#REF!</definedName>
    <definedName name="_ftn23" localSheetId="68">'C R.3.1'!#REF!</definedName>
    <definedName name="_ftn24" localSheetId="68">'C R.3.1'!#REF!</definedName>
    <definedName name="_ftn25" localSheetId="68">'C R.3.1'!#REF!</definedName>
    <definedName name="_ftn26" localSheetId="68">'C R.3.1'!$A$38</definedName>
    <definedName name="_ftn27" localSheetId="68">'C R.3.1'!$A$39</definedName>
    <definedName name="_ftn28" localSheetId="68">'C R.3.1'!$A$40</definedName>
    <definedName name="_ftn29" localSheetId="68">'C R.3.1'!$A$41</definedName>
    <definedName name="_ftn3" localSheetId="68">'C R.3.1'!#REF!</definedName>
    <definedName name="_ftn30" localSheetId="68">'C R.3.1'!$A$42</definedName>
    <definedName name="_ftn4" localSheetId="68">'C R.3.1'!#REF!</definedName>
    <definedName name="_ftn5" localSheetId="68">'C R.3.1'!#REF!</definedName>
    <definedName name="_ftn6" localSheetId="68">'C R.3.1'!#REF!</definedName>
    <definedName name="_ftn7" localSheetId="68">'C R.3.1'!#REF!</definedName>
    <definedName name="_ftn8" localSheetId="68">'C R.3.1'!#REF!</definedName>
    <definedName name="_ftn9" localSheetId="68">'C R.3.1'!#REF!</definedName>
    <definedName name="_ftnref4" localSheetId="69">'C R.3.2'!$D$7</definedName>
    <definedName name="_ftnref5" localSheetId="69">'C R.3.2'!$D$8</definedName>
    <definedName name="_ftnref6" localSheetId="69">'C R.3.2'!#REF!</definedName>
    <definedName name="_ftnref9" localSheetId="69">'C R.3.2'!$D$10</definedName>
    <definedName name="_Key1" hidden="1">#REF!</definedName>
    <definedName name="_Key2" hidden="1">#REF!</definedName>
    <definedName name="_msoanchor_2">#REF!</definedName>
    <definedName name="_Order1" hidden="1">0</definedName>
    <definedName name="_Parse_Out" hidden="1">#REF!</definedName>
    <definedName name="_qw12" hidden="1">#REF!</definedName>
    <definedName name="_SDS_WB_TYPE" hidden="1">1</definedName>
    <definedName name="_Table1_In1" hidden="1">#REF!</definedName>
    <definedName name="_Table1_Out" hidden="1">#REF!</definedName>
    <definedName name="_Table2_In1" hidden="1">#REF!</definedName>
    <definedName name="_Table2_Out" hidden="1">#REF!</definedName>
    <definedName name="A">#REF!</definedName>
    <definedName name="A_10" hidden="1">#REF!</definedName>
    <definedName name="A_12" hidden="1">#REF!</definedName>
    <definedName name="A_13" hidden="1">#REF!</definedName>
    <definedName name="A_14" hidden="1">#REF!</definedName>
    <definedName name="A_15" hidden="1">#REF!</definedName>
    <definedName name="A_16" hidden="1">#REF!</definedName>
    <definedName name="A_17">#REF!</definedName>
    <definedName name="A_18">#REF!,#REF!</definedName>
    <definedName name="A_20">#REF!</definedName>
    <definedName name="A_21">#REF!</definedName>
    <definedName name="A_22">#REF!</definedName>
    <definedName name="A_23">#REF!</definedName>
    <definedName name="A_24">#REF!</definedName>
    <definedName name="A_26">#REF!</definedName>
    <definedName name="A_27">#REF!</definedName>
    <definedName name="A_3">#REF!</definedName>
    <definedName name="A_30">#REF!</definedName>
    <definedName name="A_31">#REF!</definedName>
    <definedName name="A_32">#REF!</definedName>
    <definedName name="A_33">#REF!</definedName>
    <definedName name="A_34">#REF!</definedName>
    <definedName name="A_35">#REF!</definedName>
    <definedName name="A_4">#REF!</definedName>
    <definedName name="A_5" hidden="1">#REF!</definedName>
    <definedName name="A_6" hidden="1">#REF!</definedName>
    <definedName name="A_7" hidden="1">#REF!</definedName>
    <definedName name="A_8" hidden="1">#REF!</definedName>
    <definedName name="A_9" hidden="1">#REF!</definedName>
    <definedName name="aaaa">#REF!</definedName>
    <definedName name="AAAA12WE" hidden="1">#REF!</definedName>
    <definedName name="aaaaa">#REF!</definedName>
    <definedName name="aaaaaa" hidden="1">{#N/A,#N/A,FALSE,"East Anglia";#N/A,#N/A,FALSE,"Great Western";#N/A,#N/A,FALSE,"LNE";#N/A,#N/A,FALSE,"Midlands";#N/A,#N/A,FALSE,"Scotland";#N/A,#N/A,FALSE,"North West";#N/A,#N/A,FALSE,"Southern";#N/A,#N/A,FALSE,"Central";#N/A,#N/A,FALSE,"MS";#N/A,#N/A,FALSE,"WCML";#N/A,#N/A,FALSE,"TL2000";#N/A,#N/A,FALSE,"Corporate";#N/A,#N/A,FALSE,"CTRL";#N/A,#N/A,FALSE,"Intra-group Summary";"year1",#N/A,FALSE,"IZT";"year2",#N/A,FALSE,"IZT"}</definedName>
    <definedName name="aaaaaaa" hidden="1">{#N/A,#N/A,TRUE,"FA 1 &amp; 2";#N/A,#N/A,TRUE,"FA 3 &amp; 4";#N/A,#N/A,TRUE,"FA 5 &amp; 6";#N/A,#N/A,TRUE,"FA 7 &amp; 8";#N/A,#N/A,TRUE,"FA 9 &amp; 10";#N/A,#N/A,TRUE,"FA 11";#N/A,#N/A,TRUE,"FA 12";#N/A,#N/A,TRUE,"FA 13";#N/A,#N/A,TRUE,"FA 14 &amp; 15"}</definedName>
    <definedName name="aaaaaaaaaaaaaa" hidden="1">{#N/A,#N/A,TRUE,"FA 1 &amp; 2";#N/A,#N/A,TRUE,"FA 3 &amp; 4";#N/A,#N/A,TRUE,"FA 5 &amp; 6";#N/A,#N/A,TRUE,"FA 7 &amp; 8";#N/A,#N/A,TRUE,"FA 9 &amp; 10";#N/A,#N/A,TRUE,"FA 11";#N/A,#N/A,TRUE,"FA 12";#N/A,#N/A,TRUE,"FA 13";#N/A,#N/A,TRUE,"FA 14 &amp; 15"}</definedName>
    <definedName name="AAAAAAAAAAAAAAA" hidden="1">#REF!</definedName>
    <definedName name="AAAAAAAAAAAAAAAAAAAA" hidden="1">#REF!</definedName>
    <definedName name="ABARTH" hidden="1">{#N/A,#N/A,FALSE,"TEC-01";#N/A,#N/A,FALSE,"TEC - 02";#N/A,#N/A,FALSE,"TEC - 03";#N/A,#N/A,FALSE,"TEC - 04";#N/A,#N/A,FALSE,"TEC-07";#N/A,#N/A,FALSE,"TEC-08";#N/A,#N/A,FALSE,"TEC - 09A";#N/A,#N/A,FALSE,"TEC - 09B";#N/A,#N/A,FALSE,"TEC - 09C";#N/A,#N/A,FALSE,"TEC - 10";#N/A,#N/A,FALSE,"TEC-11"}</definedName>
    <definedName name="ABARTH1" hidden="1">{#N/A,#N/A,FALSE,"TEC-01";#N/A,#N/A,FALSE,"TEC - 02";#N/A,#N/A,FALSE,"TEC - 03";#N/A,#N/A,FALSE,"TEC - 04";#N/A,#N/A,FALSE,"TEC-07";#N/A,#N/A,FALSE,"TEC-08";#N/A,#N/A,FALSE,"TEC - 09A";#N/A,#N/A,FALSE,"TEC - 09B";#N/A,#N/A,FALSE,"TEC - 09C";#N/A,#N/A,FALSE,"TEC - 10";#N/A,#N/A,FALSE,"TEC-11"}</definedName>
    <definedName name="adhgzdb" hidden="1">{#N/A,#N/A,FALSE,"East Anglia";#N/A,#N/A,FALSE,"Great Western";#N/A,#N/A,FALSE,"LNE";#N/A,#N/A,FALSE,"Midlands";#N/A,#N/A,FALSE,"Scotland";#N/A,#N/A,FALSE,"North West";#N/A,#N/A,FALSE,"Southern";#N/A,#N/A,FALSE,"Central";#N/A,#N/A,FALSE,"MS";#N/A,#N/A,FALSE,"WCML";#N/A,#N/A,FALSE,"TL2000";#N/A,#N/A,FALSE,"Corporate";#N/A,#N/A,FALSE,"CTRL";#N/A,#N/A,FALSE,"Intra-group Summary";"year1",#N/A,FALSE,"IZT";"year2",#N/A,FALSE,"IZT"}</definedName>
    <definedName name="ADJGDPDATA">#REF!</definedName>
    <definedName name="ADJGDPDATALABELS">#REF!</definedName>
    <definedName name="aeg" hidden="1">{#N/A,#N/A,FALSE,"East Anglia";#N/A,#N/A,FALSE,"Great Western";#N/A,#N/A,FALSE,"LNE";#N/A,#N/A,FALSE,"Midlands";#N/A,#N/A,FALSE,"Scotland";#N/A,#N/A,FALSE,"North West";#N/A,#N/A,FALSE,"Southern";#N/A,#N/A,FALSE,"Central";#N/A,#N/A,FALSE,"MS";#N/A,#N/A,FALSE,"WCML";#N/A,#N/A,FALSE,"TL2000";#N/A,#N/A,FALSE,"Corporate";#N/A,#N/A,FALSE,"CTRL";#N/A,#N/A,FALSE,"Intra-group Summary";"year1",#N/A,FALSE,"IZT";"year2",#N/A,FALSE,"IZT"}</definedName>
    <definedName name="af" hidden="1">#REF!</definedName>
    <definedName name="Aii">#REF!</definedName>
    <definedName name="AII_2">#REF!</definedName>
    <definedName name="aj" hidden="1">#REF!</definedName>
    <definedName name="AlertCount" hidden="1">#REF!</definedName>
    <definedName name="Amortizaciones">#REF!</definedName>
    <definedName name="_xlnm.Print_Area">#REF!</definedName>
    <definedName name="as" hidden="1">#REF!</definedName>
    <definedName name="AS2DocOpenMode" hidden="1">"AS2DocumentEdit"</definedName>
    <definedName name="asd" hidden="1">#REF!</definedName>
    <definedName name="asq" hidden="1">-1851364768</definedName>
    <definedName name="AUTHOR2_0060c64cad8e4b5c857432bb1dbd9057">#REF!</definedName>
    <definedName name="AUTHOR2_00b9caf584174720ac6f5eb93511f519">#REF!</definedName>
    <definedName name="AUTHOR2_00e3f6d3e7eb496a8b4e5728b0973d50">#REF!</definedName>
    <definedName name="AUTHOR2_0101fc158e374c479176a80ce932d200">#REF!</definedName>
    <definedName name="AUTHOR2_0202bda0cefa4465b10f2a4fb2b5b40c">#REF!</definedName>
    <definedName name="AUTHOR2_02eb2cb5f95449968322d91229a03c5c">#REF!</definedName>
    <definedName name="AUTHOR2_03a4bfa6134d4e09b332f0d1e972691a">#REF!</definedName>
    <definedName name="AUTHOR2_043556219aae4bc08dd5a81cc13b5c12">#REF!</definedName>
    <definedName name="AUTHOR2_04c6d2fbd1c546319fb0b5df0bbf7b5c">#REF!</definedName>
    <definedName name="AUTHOR2_04feadedb355401b94fe6bb0f65e2ce4">#REF!</definedName>
    <definedName name="AUTHOR2_0515110a63e0460a9663a7c2ff2bbc4c">#REF!</definedName>
    <definedName name="AUTHOR2_06a7e6e6b7994dcca2a847ae6b9582fa">#REF!</definedName>
    <definedName name="AUTHOR2_07321995ace94f67965362062c20de40">#REF!</definedName>
    <definedName name="AUTHOR2_09a44d0f36914a7ba9bc159b85d3fc30">#REF!</definedName>
    <definedName name="AUTHOR2_0a0819f36a57428b8499105605e527e8">#REF!</definedName>
    <definedName name="AUTHOR2_0a307c8f0d784201b811a351756227fc">#REF!</definedName>
    <definedName name="AUTHOR2_0b5ae674c5ee40ad8c0e56301450c14e">#REF!</definedName>
    <definedName name="AUTHOR2_0ba472773be644cf82e3de98175cfcce">#REF!</definedName>
    <definedName name="AUTHOR2_0be14c74957a46ed8a7537353193f468">#REF!</definedName>
    <definedName name="AUTHOR2_0bfdb5d45b40413d8f3f34aaee17d47b">#REF!</definedName>
    <definedName name="AUTHOR2_0c1b95d2a5b746f2a52d552c4682664a">#REF!</definedName>
    <definedName name="AUTHOR2_0c1d74434b414c138aa41ad5c66aa3d2">#REF!</definedName>
    <definedName name="AUTHOR2_0d3b5f377adf4065baae4ffc6e0b93ff">#REF!</definedName>
    <definedName name="AUTHOR2_0d4fc7e775f544cca85d66cc2097a1b6">#REF!</definedName>
    <definedName name="AUTHOR2_0d512a1afea3412a883b149ab5b0e655">#REF!</definedName>
    <definedName name="AUTHOR2_0e159bff32154729bb72f3068b9a26bc">#REF!</definedName>
    <definedName name="AUTHOR2_10b6443044d7447ca25838425bb1d965">#REF!</definedName>
    <definedName name="AUTHOR2_112dd6d2d7fd404e8591f44505eef676">#REF!</definedName>
    <definedName name="AUTHOR2_12688aad2d8644fcb28c9b58d6d6a652">#REF!</definedName>
    <definedName name="AUTHOR2_12d37331287643679979fcd37481db4c">#REF!</definedName>
    <definedName name="AUTHOR2_12f11292a16c45b49013aa69d7a76999">#REF!</definedName>
    <definedName name="AUTHOR2_13bff4314dfb441da3f282b2702dcf86">#REF!</definedName>
    <definedName name="AUTHOR2_15a3548192c24c7fb95c5032f95d1282">#REF!</definedName>
    <definedName name="AUTHOR2_188d34389d224addadb0d40fc00862db">#REF!</definedName>
    <definedName name="AUTHOR2_193e64ebc3de46f894239b4a5c4e2912">#REF!</definedName>
    <definedName name="AUTHOR2_1ab5398c87884d7da1cf6e713445aa7a">#REF!</definedName>
    <definedName name="AUTHOR2_1addf5313a104585a520eb7c1dd3825e">#REF!</definedName>
    <definedName name="AUTHOR2_1b02297bc5754ebb947d4c5a602512fa">#REF!</definedName>
    <definedName name="AUTHOR2_1bf38633329d45f3b92189bac69e9873">#REF!</definedName>
    <definedName name="AUTHOR2_1dc9746bd3f7420cbc990b26130748be">#REF!</definedName>
    <definedName name="AUTHOR2_1e61f2f997754962be8a670adce0172a">#REF!</definedName>
    <definedName name="AUTHOR2_1ed4606f672c40a9bcddd97cb47fcef3">#REF!</definedName>
    <definedName name="AUTHOR2_1f12dbcebcda4f40b75209bbd5c17d0c">#REF!</definedName>
    <definedName name="AUTHOR2_1fb660b982f040e1a4bb8a40fe91241e">#REF!</definedName>
    <definedName name="AUTHOR2_20dbc6d345b34ac18bb54d942b295eca">#REF!</definedName>
    <definedName name="AUTHOR2_217486e86dcf436ab2bc385b557121d6">#REF!</definedName>
    <definedName name="AUTHOR2_21e1c16388764948bb8e2825fc5cead7">#REF!</definedName>
    <definedName name="AUTHOR2_22e0cda845574b448a3c48622d697f5b">#REF!</definedName>
    <definedName name="AUTHOR2_22e1e41f6d16439eb4faba850088fb24">#REF!</definedName>
    <definedName name="AUTHOR2_22e85598b8be4d228ef4921c694fa65e">#REF!</definedName>
    <definedName name="AUTHOR2_22ec86cbbb8e41b8a9c8fbef7b134899">#REF!</definedName>
    <definedName name="AUTHOR2_24150cae7a4640ecb70989a52eca0507">#REF!</definedName>
    <definedName name="AUTHOR2_2580cd46b0644e828f0f2cd95059c9d7">#REF!</definedName>
    <definedName name="AUTHOR2_25f4ec6e297849a4a54b486055cce612">#REF!</definedName>
    <definedName name="AUTHOR2_261525dbb3074ffbb11c12c90d865bea">#REF!</definedName>
    <definedName name="AUTHOR2_2749ec875b794a6eb6f7b048d5a0422a">#REF!</definedName>
    <definedName name="AUTHOR2_279b22778f094f44be1e6ca36af35ff4">#REF!</definedName>
    <definedName name="AUTHOR2_2849349c629849ebbe5719ade170a78d">#REF!</definedName>
    <definedName name="AUTHOR2_2a3e075aaaf743f992be48d77c09616b">#REF!</definedName>
    <definedName name="AUTHOR2_2a94536a9b2f447694567ba47f21dbe5">#REF!</definedName>
    <definedName name="AUTHOR2_2af496f477ae4870bbc32ceeeb872803">#REF!</definedName>
    <definedName name="AUTHOR2_2bc9bc2fb5d646799470dc4c31f59ad6">#REF!</definedName>
    <definedName name="AUTHOR2_2c6c72d2b2d0456b858038079b22eec2">#REF!</definedName>
    <definedName name="AUTHOR2_2c73b2d07f9340dc89307e6de724b83e">#REF!</definedName>
    <definedName name="AUTHOR2_2f0b4729526c4d9387e2201d80419516">#REF!</definedName>
    <definedName name="AUTHOR2_2f94c3c2878145c59a0a7777de70f20b">#REF!</definedName>
    <definedName name="AUTHOR2_2ff56f04831a4412a92bb4b4da34d1da">#REF!</definedName>
    <definedName name="AUTHOR2_3292a0922bd14cb287da725a4d3a3127">#REF!</definedName>
    <definedName name="AUTHOR2_32f56b13a49e4a9ba9979211ec6ef90f">#REF!</definedName>
    <definedName name="AUTHOR2_331034fd6e8c4448b6d411521b33ddc0">#REF!</definedName>
    <definedName name="AUTHOR2_33a2c7bddc7c4eab81c81b127b5d86bf">#REF!</definedName>
    <definedName name="AUTHOR2_33af445f36dc41078e867b68a3d95b57">#REF!</definedName>
    <definedName name="AUTHOR2_33dd465c3c254c8e8f9bdcdf034b16af">#REF!</definedName>
    <definedName name="AUTHOR2_33e48097fd594026bcdda3c23765235d">#REF!</definedName>
    <definedName name="AUTHOR2_340fed218d9c4c5690e37fd7b03dcce4">#REF!</definedName>
    <definedName name="AUTHOR2_35d6b80707de4be0a8e5c6a67274d491">#REF!</definedName>
    <definedName name="AUTHOR2_3699693f62a94ae0bdf1646816ddcf0c">#REF!</definedName>
    <definedName name="AUTHOR2_382b57f224ab432b98439a4419499783">#REF!</definedName>
    <definedName name="AUTHOR2_385f04638bd44e3c9f02498a86d21ed5">#REF!</definedName>
    <definedName name="AUTHOR2_38af2a16db6843fc9d691a6fce2d07df">#REF!</definedName>
    <definedName name="AUTHOR2_38ddac33663c414dac442b0ec38c718d">#REF!</definedName>
    <definedName name="AUTHOR2_395abe6b97ec40e7af666404360f6a4e">#REF!</definedName>
    <definedName name="AUTHOR2_3ad2099904d04f90ade3812a5d71d473">#REF!</definedName>
    <definedName name="AUTHOR2_3ad5fc83fd2040e2b1d1813a30c85102">#REF!</definedName>
    <definedName name="AUTHOR2_3b8009492d63481b8f946f63b0dee214">#REF!</definedName>
    <definedName name="AUTHOR2_3bbaa873147f4fb589a291da34b1cb91">#REF!</definedName>
    <definedName name="AUTHOR2_3be09f39d8424bb087d4f21336cc892c">#REF!</definedName>
    <definedName name="AUTHOR2_3d5b9d0ac64d4a08a77c6456f66f07f3">#REF!</definedName>
    <definedName name="AUTHOR2_3dcb2eab93ba45aeb6a4be8f8e4fc8fa">#REF!</definedName>
    <definedName name="AUTHOR2_3de135b613d74bf6a550075f70c6c905">#REF!</definedName>
    <definedName name="AUTHOR2_3ebf6b8d073646358ee0198b9193f45e">#REF!</definedName>
    <definedName name="AUTHOR2_3f0453d67a514ea7bf822ca64fc883cf">#REF!</definedName>
    <definedName name="AUTHOR2_3f1fce4f874447d5a6fe79d6da74be6a">#REF!</definedName>
    <definedName name="AUTHOR2_3fba0eb733394f6aa34346c4f5a46f53">#REF!</definedName>
    <definedName name="AUTHOR2_3fe050cc6d084f4fa5b705b25c768322">#REF!</definedName>
    <definedName name="AUTHOR2_404cbbe7ae804e8a95f402e9fb60448c">#REF!</definedName>
    <definedName name="AUTHOR2_404f506c49a640feaff933d00391e077">#REF!</definedName>
    <definedName name="AUTHOR2_407f59c1fce246dc94b645feff0b762c">#REF!</definedName>
    <definedName name="AUTHOR2_4136a47e2aa2400ab9484c895c264c7b">#REF!</definedName>
    <definedName name="AUTHOR2_4193e694f5804ae1a175467e91f829b6">#REF!</definedName>
    <definedName name="AUTHOR2_42e7ebae5a2343cf87de81591ec00ece">#REF!</definedName>
    <definedName name="AUTHOR2_4341ea1843d64831b5c8f13b13db0bbe">#REF!</definedName>
    <definedName name="AUTHOR2_436136e3ee294724b5cc8b2fb017b6af">#REF!</definedName>
    <definedName name="AUTHOR2_43851fd24e0a4b5383da1aa304a5d357">#REF!</definedName>
    <definedName name="AUTHOR2_43964d6a4f524630a9ec3e91110e0078">#REF!</definedName>
    <definedName name="AUTHOR2_439aaf00e34e4f7bbcad118bbcfa135a">#REF!</definedName>
    <definedName name="AUTHOR2_43a16e6ab28941f4bea0bdc75083599c">#REF!</definedName>
    <definedName name="AUTHOR2_43a6fd1a152a4906b4a84c4e7b45ddff">#REF!</definedName>
    <definedName name="AUTHOR2_459455318d454886ac2ebc2cd57c5ad9">#REF!</definedName>
    <definedName name="AUTHOR2_459c6a4da68747308eb0aaec44a40d2c">#REF!</definedName>
    <definedName name="AUTHOR2_45d0477f88eb406886b0d24b24859d38">#REF!</definedName>
    <definedName name="AUTHOR2_469da399178948109ff7902d1cd5627d">#REF!</definedName>
    <definedName name="AUTHOR2_47362a0eed3a46d1816928d88ed489c6">#REF!</definedName>
    <definedName name="AUTHOR2_49b4f75250694c88805a5dec3dd75c10">#REF!</definedName>
    <definedName name="AUTHOR2_49da274b338941298cb72a7d42f49f45">#REF!</definedName>
    <definedName name="AUTHOR2_4a171912755644138dd368b35ea95a00">#REF!</definedName>
    <definedName name="AUTHOR2_4a40b4b267fe41a8a4a5cbac452fd77e">#REF!</definedName>
    <definedName name="AUTHOR2_4a7b30c510914291a44b1a8af6518249">#REF!</definedName>
    <definedName name="AUTHOR2_4ae591b9ca534cbd9d796240ae57e316">#REF!</definedName>
    <definedName name="AUTHOR2_4af94cb0fc4943e3b02a5225e23bbb3e">#REF!</definedName>
    <definedName name="AUTHOR2_4b0051d2b68341b989e7bfed5d827520">#REF!</definedName>
    <definedName name="AUTHOR2_4b6d7c650e1c4990a31e64e7c40be2a3">#REF!</definedName>
    <definedName name="AUTHOR2_4ba367927a25463d8e96404358f61583">#REF!</definedName>
    <definedName name="AUTHOR2_4c3c481762b74764abf98f0962ed4995">#REF!</definedName>
    <definedName name="AUTHOR2_4c7518987ec649eabb657963c60502a2">#REF!</definedName>
    <definedName name="AUTHOR2_4ca085291a274a678245e7035108f8a1">#REF!</definedName>
    <definedName name="AUTHOR2_4d211f1e3ac84eeb80279e94978630ea">#REF!</definedName>
    <definedName name="AUTHOR2_4d21c9e3d5bc4be980614212ca5598bd">#REF!</definedName>
    <definedName name="AUTHOR2_4e0ccea6a98142849135d1091bccb4f8">#REF!</definedName>
    <definedName name="AUTHOR2_4e49afdd51de47a4b3e3d96c02d7a356">#REF!</definedName>
    <definedName name="AUTHOR2_4f0a485d31874869a96261594c5fad7a">#REF!</definedName>
    <definedName name="AUTHOR2_4f0e450166fa4d58bc35c6182b9afd57">#REF!</definedName>
    <definedName name="AUTHOR2_513c0f51907c49eea60fb954f18e5295">#REF!</definedName>
    <definedName name="AUTHOR2_5143efe279cf4cfeb9fe25d9622f2c62">#REF!</definedName>
    <definedName name="AUTHOR2_55d7e0cc6c75411d9464043928676f11">#REF!</definedName>
    <definedName name="AUTHOR2_569876064165407889c68e21bfbff75e">#REF!</definedName>
    <definedName name="AUTHOR2_57720b9c813c487992590afde4adeb8d">#REF!</definedName>
    <definedName name="AUTHOR2_57a38d04406949b4878f864cdc3b9113">#REF!</definedName>
    <definedName name="AUTHOR2_57fe3447046d41abbc4275fedb7f5597">#REF!</definedName>
    <definedName name="AUTHOR2_581541e970e8444d99315c23ae23983b">#REF!</definedName>
    <definedName name="AUTHOR2_59edea2a5e3948ee843472441cc535fa">#REF!</definedName>
    <definedName name="AUTHOR2_5aa867945d4748f0bf0abe1999e9d4da">#REF!</definedName>
    <definedName name="AUTHOR2_5b837e4166c74203b5ca27af208cd9d1">#REF!</definedName>
    <definedName name="AUTHOR2_5bb01ab81a4546c1a1db3d01861b11de">#REF!</definedName>
    <definedName name="AUTHOR2_5d7512313daa4e85b1e2969ff2dea2cd">#REF!</definedName>
    <definedName name="AUTHOR2_5e1ded12fb694bda9f8bfb96226b2e65">#REF!</definedName>
    <definedName name="AUTHOR2_5ebd86a5e3f849779f3b5b2cb163162e">#REF!</definedName>
    <definedName name="AUTHOR2_5fd244268abe41e9a2c41984982ca765">#REF!</definedName>
    <definedName name="AUTHOR2_607ea065eb38461fbcdac343ca5dade0">#REF!</definedName>
    <definedName name="AUTHOR2_614fec185bbc4527b2eeb2bc66b6f811">#REF!</definedName>
    <definedName name="AUTHOR2_62d31a2966aa433e964ab3fdfcc7fc47">#REF!</definedName>
    <definedName name="AUTHOR2_63badf5856ed441cb046ba49b1f79fac">#REF!</definedName>
    <definedName name="AUTHOR2_63e79b756e7744f2aa6a82a9a8d00441">#REF!</definedName>
    <definedName name="AUTHOR2_64963829085944e1ba06e864763afec2">#REF!</definedName>
    <definedName name="AUTHOR2_65113fe9bb034dd08a77fb99e6994d21">#REF!</definedName>
    <definedName name="AUTHOR2_65d30b0ffc34482d9ab55a1c1ce13989">#REF!</definedName>
    <definedName name="AUTHOR2_65e234587c564e5b9ee124cf712b3d1e">#REF!</definedName>
    <definedName name="AUTHOR2_67bd5a99d23f433da4878ad032e34700">#REF!</definedName>
    <definedName name="AUTHOR2_6839a270e37649fe82593bd24167f779">#REF!</definedName>
    <definedName name="AUTHOR2_6a32edcc2f5c406bac901c4cb73e0c23">#REF!</definedName>
    <definedName name="AUTHOR2_6ac78f7d4ab945c9b95ebbd3570e3239">#REF!</definedName>
    <definedName name="AUTHOR2_6c93b03162ce4fd0b4a62e44a1897749">#REF!</definedName>
    <definedName name="AUTHOR2_6d255d87ffbd4948a79e51fa9b039006">#REF!</definedName>
    <definedName name="AUTHOR2_6d9d565ec87340baa4371434f5b76613">#REF!</definedName>
    <definedName name="AUTHOR2_6e0e7c94a612478e8a40d9a46a944153">#REF!</definedName>
    <definedName name="AUTHOR2_6eeb1013524d490e9c5619c833a7c8df">#REF!</definedName>
    <definedName name="AUTHOR2_71a0d50fb0eb4298864559abd7f46552">#REF!</definedName>
    <definedName name="AUTHOR2_722c8b9cb8074a8d84a5f162ee16c6c5">#REF!</definedName>
    <definedName name="AUTHOR2_72426ca695e04741a85f4c8288cdd5f3">#REF!</definedName>
    <definedName name="AUTHOR2_75a91b325e1448d7a2d9584100d85d3f">#REF!</definedName>
    <definedName name="AUTHOR2_76f3109e5d7b46f5b7474879bb4fa4e8">#REF!</definedName>
    <definedName name="AUTHOR2_780179ba7b87483fab7be79108c4cbba">#REF!</definedName>
    <definedName name="AUTHOR2_788f8c0c20b943a8b29696842015fa1b">#REF!</definedName>
    <definedName name="AUTHOR2_789705b6daa94b8d98d972494de727cb">#REF!</definedName>
    <definedName name="AUTHOR2_7999e40b8f3641b6b4dd23facf14e0bf">#REF!</definedName>
    <definedName name="AUTHOR2_79e5ecc64f1a462486c4fc076e368ca1">#REF!</definedName>
    <definedName name="AUTHOR2_7af104d81291413089d7cf5f19f50f77">#REF!</definedName>
    <definedName name="AUTHOR2_7b16ed7003b5474abdbb5573d0e9a5a2">#REF!</definedName>
    <definedName name="AUTHOR2_7b2989b92a9444819e07a6d4468b3ade">#REF!</definedName>
    <definedName name="AUTHOR2_7bb2f38a653a4b4e83b09fddd8852c91">#REF!</definedName>
    <definedName name="AUTHOR2_7c442e7f15424fd3a3d15a0924478044">#REF!</definedName>
    <definedName name="AUTHOR2_7caf865fade24dbb81b8d26294a8430d">#REF!</definedName>
    <definedName name="AUTHOR2_7e930f79b35945188696470402df19bd">#REF!</definedName>
    <definedName name="AUTHOR2_817410777b3e4f3e96e8a9d8d145929e">#REF!</definedName>
    <definedName name="AUTHOR2_8223bb5db60245b4b3fc6378ab4d9396">#REF!</definedName>
    <definedName name="AUTHOR2_8235e5a342d345fe995d53afb6957609">#REF!</definedName>
    <definedName name="AUTHOR2_842503267df143b5ab003a5d835416e8">#REF!</definedName>
    <definedName name="AUTHOR2_842745c81b4f465096c08b91a04aff2a">#REF!</definedName>
    <definedName name="AUTHOR2_84b69edb721e4c9091c4adcf5a47ba4d">#REF!</definedName>
    <definedName name="AUTHOR2_8535d3bcb29441e984df9a0e16858fcd">#REF!</definedName>
    <definedName name="AUTHOR2_8558cef603444610a18a66907dc6e1a8">#REF!</definedName>
    <definedName name="AUTHOR2_855fda14e5264d6ab38636ec62632b71">#REF!</definedName>
    <definedName name="AUTHOR2_857be144704446969b405dcebc62bca2">#REF!</definedName>
    <definedName name="AUTHOR2_85a5690612a34e4385a5d9ab27b3aec6">#REF!</definedName>
    <definedName name="AUTHOR2_85ad3d1926f4465caa83e517a966564d">#REF!</definedName>
    <definedName name="AUTHOR2_85fce67dbddc4fd6a14eea20820903d0">#REF!</definedName>
    <definedName name="AUTHOR2_86bc134755ef4477bca4359e0b4b3260">#REF!</definedName>
    <definedName name="AUTHOR2_880a3b9e33814c30bb5095b575ab16d0">#REF!</definedName>
    <definedName name="AUTHOR2_8849b060cac94fa69e4cbe7f2b69434e">#REF!</definedName>
    <definedName name="AUTHOR2_89c7a0bebe0f4e15aec50b88ccfdea3b">#REF!</definedName>
    <definedName name="AUTHOR2_8a9de19700dc46feac111abad37cba91">#REF!</definedName>
    <definedName name="AUTHOR2_8b1136e7cf794607ac34df6556abd9f1">#REF!</definedName>
    <definedName name="AUTHOR2_8bd17a5255b74cb78777914b72585cc9">#REF!</definedName>
    <definedName name="AUTHOR2_8cac0e1abd2b431490c79ac108459d68">#REF!</definedName>
    <definedName name="AUTHOR2_8fc91280f1a0486f87921a9f348d03c9">#REF!</definedName>
    <definedName name="AUTHOR2_9051f6a04f5249a4bd3b8f24a0e231d3">#REF!</definedName>
    <definedName name="AUTHOR2_9117bde748a44a5681154dbab2dd273c">#REF!</definedName>
    <definedName name="AUTHOR2_911c3590e37445ff80e33e3450324821">#REF!</definedName>
    <definedName name="AUTHOR2_9242ac756fd5451b8d964cce23bfec30">#REF!</definedName>
    <definedName name="AUTHOR2_94270e64e9f24edf952e1e4fd7bbbbe8">#REF!</definedName>
    <definedName name="AUTHOR2_9565f186e7a64b29906297bb01aaee7a">#REF!</definedName>
    <definedName name="AUTHOR2_956f3e462769411795b7281e3a2c67a0">#REF!</definedName>
    <definedName name="AUTHOR2_96b17260e5f94705a9c6b4af10603134">#REF!</definedName>
    <definedName name="AUTHOR2_96be083359df4850b8bf1c4564fe56d3">#REF!</definedName>
    <definedName name="AUTHOR2_97b26d32466c45a5a1ee55353163bfd1">#REF!</definedName>
    <definedName name="AUTHOR2_9800a4928d7a49a9bb96a2a4520def51">#REF!</definedName>
    <definedName name="AUTHOR2_98394ae507ae410a9c824c5efa6975de">#REF!</definedName>
    <definedName name="AUTHOR2_98932fd9184a440f80aa19c14905cd02">#REF!</definedName>
    <definedName name="AUTHOR2_98bcdb2413c14a449001abe931a85ecf">#REF!</definedName>
    <definedName name="AUTHOR2_98e4e063e67f4e20b3fe6241d7a8d3fd">#REF!</definedName>
    <definedName name="AUTHOR2_998e3eeab9fb4c5280fb779672728c07">#REF!</definedName>
    <definedName name="AUTHOR2_9b0f115c3e104e54885e05286192523d">#REF!</definedName>
    <definedName name="AUTHOR2_9b12869a54124c6a88106ef5bf458ee0">#REF!</definedName>
    <definedName name="AUTHOR2_9e299eb13ab54aee95cfebf127e0b7bd">#REF!</definedName>
    <definedName name="AUTHOR2_9f4d87dea211438eb727bce1837560c6">#REF!</definedName>
    <definedName name="AUTHOR2_9f98468891af4272a3b36e933b9c1cc1">#REF!</definedName>
    <definedName name="AUTHOR2_a07eaf78e7dc407ebc330b9e72542814">#REF!</definedName>
    <definedName name="AUTHOR2_a11fb2d0765b4ea290ddb47d2a207cc5">#REF!</definedName>
    <definedName name="AUTHOR2_a1474f5781af477d81dee76008946371">#REF!</definedName>
    <definedName name="AUTHOR2_a2338d4f4b2344c19f7294feb8d1a9ee">#REF!</definedName>
    <definedName name="AUTHOR2_a2c45afa75bf4c639328950eb208d6ae">#REF!</definedName>
    <definedName name="AUTHOR2_a2ef2460bbb34c0c9b397d04b4404fbd">#REF!</definedName>
    <definedName name="AUTHOR2_a351e8ce7960447dbb82df0297b0481c">#REF!</definedName>
    <definedName name="AUTHOR2_a36087910a9c4181bca001e00ca767b0">#REF!</definedName>
    <definedName name="AUTHOR2_a437dcc00b1647e7b86ea007ec378b5e">#REF!</definedName>
    <definedName name="AUTHOR2_a55b3359c96d4b5780898b3af2fc76a5">#REF!</definedName>
    <definedName name="AUTHOR2_a5aef0504d59498ca63bad756e28adef">#REF!</definedName>
    <definedName name="AUTHOR2_a5ff19040c9047fbb1da11bca0c64c82">#REF!</definedName>
    <definedName name="AUTHOR2_a60df8388f604347a9df410ce72368ce">#REF!</definedName>
    <definedName name="AUTHOR2_a714957ed06b405b867b2cb588f51c34">#REF!</definedName>
    <definedName name="AUTHOR2_a7a40f7c202144e8a79b0c2c7343e0bd">#REF!</definedName>
    <definedName name="AUTHOR2_a8acbc96f83a479b8a44c34ad02390fe">#REF!</definedName>
    <definedName name="AUTHOR2_aaaf2d5f79b541c5881787f1d9b7b532">#REF!</definedName>
    <definedName name="AUTHOR2_aae3058bad23407eb9abbd67f6517262">#REF!</definedName>
    <definedName name="AUTHOR2_ab11a1a3a2344dc790ca332d05d83af4">#REF!</definedName>
    <definedName name="AUTHOR2_ab7792ef014f49019d5450d3927f2b8f">#REF!</definedName>
    <definedName name="AUTHOR2_ac3c153209e44a89b2b183250106fabf">#REF!</definedName>
    <definedName name="AUTHOR2_ac44c8e7f6bc4a1a9aa437e9f4f52967">#REF!</definedName>
    <definedName name="AUTHOR2_ae0d08103de14b71bee091837b551159">#REF!</definedName>
    <definedName name="AUTHOR2_ae2831a6de1c4562a7d5ef634d7d760e">#REF!</definedName>
    <definedName name="AUTHOR2_ae9c32c6d5414c9f83d652a3495fe91a">#REF!</definedName>
    <definedName name="AUTHOR2_aedc606989594eb9ae7c82239854030c">#REF!</definedName>
    <definedName name="AUTHOR2_af8bc0b8b093451d89ac192372770350">#REF!</definedName>
    <definedName name="AUTHOR2_b0121deeb20b41e2bfcd77f3d5a81983">#REF!</definedName>
    <definedName name="AUTHOR2_b0371fb7b56042dbb622dd41c51fd18d">#REF!</definedName>
    <definedName name="AUTHOR2_b2080d3cb05a43efb75aad22419fad5c">#REF!</definedName>
    <definedName name="AUTHOR2_b3c0d9e4b3ff4937989691c121a81e0e">#REF!</definedName>
    <definedName name="AUTHOR2_b3e7b3bfed14417786dd59b24c6ecf4a">#REF!</definedName>
    <definedName name="AUTHOR2_b4793811da6a4c479bd8ef9606637253">#REF!</definedName>
    <definedName name="AUTHOR2_b625177c484247ac97a2da9e56ae5ded">#REF!</definedName>
    <definedName name="AUTHOR2_b7021ab495cf41baaf72f52a746576e0">#REF!</definedName>
    <definedName name="AUTHOR2_b7178018619c4741978b505f8660848d">#REF!</definedName>
    <definedName name="AUTHOR2_b8243fb832e04fdb9c62db8aca2e3b91">#REF!</definedName>
    <definedName name="AUTHOR2_b8a616a58987431ba677a6d202f17ae2">#REF!</definedName>
    <definedName name="AUTHOR2_b90af7fe9a2645d4868adb8dc96a3336">#REF!</definedName>
    <definedName name="AUTHOR2_b9406fb7aeb4407f9279c50263a88643">#REF!</definedName>
    <definedName name="AUTHOR2_b9446e5f42404b49bf3a85b53b790951">#REF!</definedName>
    <definedName name="AUTHOR2_b96daaec7fcd45478668d8b1f40e28d3">#REF!</definedName>
    <definedName name="AUTHOR2_ba8ecb7fa6b5414e9aa966b919d5597e">#REF!</definedName>
    <definedName name="AUTHOR2_ba96832bfbba483ab3aba9678b2eea8b">#REF!</definedName>
    <definedName name="AUTHOR2_ba9e07492ca1478d8b832a5932282df7">#REF!</definedName>
    <definedName name="AUTHOR2_bae989d1b2f54195a3c8f9999edd9417">#REF!</definedName>
    <definedName name="AUTHOR2_bbe956a1ee464cf28dd1e7ac4c42abbc">#REF!</definedName>
    <definedName name="AUTHOR2_bc2857257b8d4352ae723a8c75dc6f7f">#REF!</definedName>
    <definedName name="AUTHOR2_bc313a6c0a5d4fdf9c22776915003190">#REF!</definedName>
    <definedName name="AUTHOR2_bc5e72d6e7494defb4df3df2450c81d4">#REF!</definedName>
    <definedName name="AUTHOR2_c05a0c495f3943f78f2085245f46a876">#REF!</definedName>
    <definedName name="AUTHOR2_c0ec305777ed480f8761fea87c801a41">#REF!</definedName>
    <definedName name="AUTHOR2_c11ab965cc0c4f6e828b99446d3d3d8f">#REF!</definedName>
    <definedName name="AUTHOR2_c28332365d784947ad748f2d4a22c5a1">#REF!</definedName>
    <definedName name="AUTHOR2_c3106ca194dc4b3ba58c8fd10c55199d">#REF!</definedName>
    <definedName name="AUTHOR2_c54db2774adf4a988285a5373bdbd987">#REF!</definedName>
    <definedName name="AUTHOR2_c557c6caadef453bbe8f8180227b6f6e">#REF!</definedName>
    <definedName name="AUTHOR2_c5d8ac1f020b4588a28375e02f9c1afb">#REF!</definedName>
    <definedName name="AUTHOR2_c76c3a77b003451fafd1c52978d0a5ee">#REF!</definedName>
    <definedName name="AUTHOR2_c7e98e599e874d378a4d890765fb397c">#REF!</definedName>
    <definedName name="AUTHOR2_c99eac2810d34743aea1c9789a465cbb">#REF!</definedName>
    <definedName name="AUTHOR2_c9c6bc97860f4774857f7070dfb04023">#REF!</definedName>
    <definedName name="AUTHOR2_ca58383732db4f33bbc5cfa1208e117d">#REF!</definedName>
    <definedName name="AUTHOR2_ca98e74bbbe6428993efef3270f638d7">#REF!</definedName>
    <definedName name="AUTHOR2_cc0da0293f3949d89335288acf9bdb00">#REF!</definedName>
    <definedName name="AUTHOR2_cc232078f0f84f3591672a1f677e99da">#REF!</definedName>
    <definedName name="AUTHOR2_cc78740a05be43da80bf9f874a20c5be">#REF!</definedName>
    <definedName name="AUTHOR2_cc8c364a8744488296a6da30c6bb3f0d">#REF!</definedName>
    <definedName name="AUTHOR2_cc971ed70e8e43b485a0175bc0873697">#REF!</definedName>
    <definedName name="AUTHOR2_cdbf0537b0b14033bacea73e06deb035">#REF!</definedName>
    <definedName name="AUTHOR2_ce12fa0f87884655bd94538c4c0c1642">#REF!</definedName>
    <definedName name="AUTHOR2_ce6699fb00984bfd9f58b6d072de96cc">#REF!</definedName>
    <definedName name="AUTHOR2_cf1316322c454c698562ea2985401569">#REF!</definedName>
    <definedName name="AUTHOR2_cf4565cd36e444debc6a7e1860ceda84">#REF!</definedName>
    <definedName name="AUTHOR2_d1974b1c3b4f472da0eaf0cf32345d1e">#REF!</definedName>
    <definedName name="AUTHOR2_d465169f129f4a8785c1520705ec211f">#REF!</definedName>
    <definedName name="AUTHOR2_d63915e4e88f405fb8c2c0c598073af7">#REF!</definedName>
    <definedName name="AUTHOR2_d73c3b7601f34c9e9de2d1e923915dbc">#REF!</definedName>
    <definedName name="AUTHOR2_d830d51451b149828830f11ade0df9d6">#REF!</definedName>
    <definedName name="AUTHOR2_d89765bc5a584ae99eedbb0b94f62647">#REF!</definedName>
    <definedName name="AUTHOR2_d9bb43858d804301bced6b80130f5443">#REF!</definedName>
    <definedName name="AUTHOR2_da97d5fdf1f9422d97199433e56a0a27">#REF!</definedName>
    <definedName name="AUTHOR2_dac45366ba4140298df7d0c91e8321ba">#REF!</definedName>
    <definedName name="AUTHOR2_dbfb715d19ff41eb9731b1d4e5c0d9b4">#REF!</definedName>
    <definedName name="AUTHOR2_dcfcd351c7db4f9291d53ea45aebe191">#REF!</definedName>
    <definedName name="AUTHOR2_e0efe824854a483dbe79c5cb639505e6">#REF!</definedName>
    <definedName name="AUTHOR2_e1da38d309fd4bb88d32a70d02811adf">#REF!</definedName>
    <definedName name="AUTHOR2_e2eaf6122406479ca50ac757cb7eb5b2">#REF!</definedName>
    <definedName name="AUTHOR2_e306f762425b4abea3a275a6fc8e0b24">#REF!</definedName>
    <definedName name="AUTHOR2_e30e5367a23f412394ca067087031a08">#REF!</definedName>
    <definedName name="AUTHOR2_e3397178fd4d48fb9a9d9af802066604">#REF!</definedName>
    <definedName name="AUTHOR2_e3c151db7aad44169826abb97200aff6">#REF!</definedName>
    <definedName name="AUTHOR2_e4076dc92cfb4119ac7e40260d16b9a8">#REF!</definedName>
    <definedName name="AUTHOR2_e4d5fe8b090945338ac1fabbee0b5458">#REF!</definedName>
    <definedName name="AUTHOR2_e6a96346884d4b3586b2f242860c55b3">#REF!</definedName>
    <definedName name="AUTHOR2_e6b30da549be40ee8e8f10a9f2df9c21">#REF!</definedName>
    <definedName name="AUTHOR2_e6fb63b2c52643b3b625d14bbc16eea9">#REF!</definedName>
    <definedName name="AUTHOR2_e75b8dc1edfc4050bb43fac81c5652c1">#REF!</definedName>
    <definedName name="AUTHOR2_e7659f4ddf3f41168e356cc3f38d4c0f">#REF!</definedName>
    <definedName name="AUTHOR2_e7c61d577a9643bb95457bfa4c6d0cf6">#REF!</definedName>
    <definedName name="AUTHOR2_e8a5f8b0ecbe41ed8f2f10ac9967d676">#REF!</definedName>
    <definedName name="AUTHOR2_e8d58eac7abe4d19905a27edc4ae192f">#REF!</definedName>
    <definedName name="AUTHOR2_e92a9945e8fc469ea5f6e99375931ee7">#REF!</definedName>
    <definedName name="AUTHOR2_e9bdc3e4b04e4f71b99addbe7f77649c">#REF!</definedName>
    <definedName name="AUTHOR2_eb505b63d5c04c2eac362ff2abfe7171">#REF!</definedName>
    <definedName name="AUTHOR2_eb5abb56213e4d21bd04d5c8b47f1a08">#REF!</definedName>
    <definedName name="AUTHOR2_ec8b197a3afe4266bbc68eecfd427740">#REF!</definedName>
    <definedName name="AUTHOR2_ee6e0d87287146bcba05b1b9855a70a5">#REF!</definedName>
    <definedName name="AUTHOR2_efabad6279104e73a54bd710415bba4c">#REF!</definedName>
    <definedName name="AUTHOR2_f0353e2612f34a12850c780380e07d9e">#REF!</definedName>
    <definedName name="AUTHOR2_f0b785a3db3543d09103e185a271abd0">#REF!</definedName>
    <definedName name="AUTHOR2_f1412e7e56be4f97bff25f8a4ce09cde">#REF!</definedName>
    <definedName name="AUTHOR2_f15b79ca118044229a6d5f34155fc12b">#REF!</definedName>
    <definedName name="AUTHOR2_f1db04ce5f34468d978a644019e18901">#REF!</definedName>
    <definedName name="AUTHOR2_f34316f3317a4e6e80d9591101e9b353">#REF!</definedName>
    <definedName name="AUTHOR2_f5fc1094c8b94df09f854820435a4661">#REF!</definedName>
    <definedName name="AUTHOR2_f6ad1cf41ad04ff8872080832cf40fdb">#REF!</definedName>
    <definedName name="AUTHOR2_f77bf3ee64124e9aa772f27194ae6284">#REF!</definedName>
    <definedName name="AUTHOR2_f7d8a680d661400d90d3016ce10380d3">#REF!</definedName>
    <definedName name="AUTHOR2_f8879c1fe4b94ad3ab287a9818b26e7d">#REF!</definedName>
    <definedName name="AUTHOR2_f8aec386d57442e1bc6e1b8b16caa369">#REF!</definedName>
    <definedName name="AUTHOR2_f98555ae407d46c6973767914374dee3">#REF!</definedName>
    <definedName name="AUTHOR2_fc26f8f8602e4d5db66e345bf4faf35c">#REF!</definedName>
    <definedName name="AUTHOR2_fc9855eca9404126ba9b99ee177630e6">#REF!</definedName>
    <definedName name="AUTHOR2_fcf07f188b9444a893419676770b14aa">#REF!</definedName>
    <definedName name="AUTHOR2_fd58e77e953448828d03071345553196">#REF!</definedName>
    <definedName name="AUTHOR2_ff42af2a86874cf9a74a84072a9de128">#REF!</definedName>
    <definedName name="AUTHOR2_ff6d5cfe86fc43fc8fdc8ea50ef840d3">#REF!</definedName>
    <definedName name="AUTHOR2_fff88c3726164f979ffc13737019a58f">#REF!</definedName>
    <definedName name="BACKUP">#REF!</definedName>
    <definedName name="BASEGDPDATA">#REF!</definedName>
    <definedName name="BASEGDPLABELS">#REF!</definedName>
    <definedName name="BASELINE">#REF!</definedName>
    <definedName name="bbbbb" hidden="1">{"year1",#N/A,FALSE,"IZT";"year2",#N/A,FALSE,"IZT"}</definedName>
    <definedName name="bbbbbb" hidden="1">{#N/A,#N/A,FALSE,"Title";#N/A,#N/A,FALSE,"Index";#N/A,#N/A,FALSE,"Comm";#N/A,#N/A,FALSE,"A1";#N/A,#N/A,FALSE,"A2";#N/A,#N/A,FALSE,"A3";#N/A,#N/A,FALSE,"A4";#N/A,#N/A,FALSE,"A5";#N/A,#N/A,FALSE,"A6";#N/A,#N/A,FALSE,"A7";#N/A,#N/A,FALSE,"A8";#N/A,#N/A,FALSE,"A9";#N/A,#N/A,FALSE,"B1";#N/A,#N/A,FALSE,"B2";#N/A,#N/A,FALSE,"C1";#N/A,#N/A,FALSE,"C2";#N/A,#N/A,FALSE,"C3";#N/A,#N/A,FALSE,"C4";#N/A,#N/A,FALSE,"C5";#N/A,#N/A,FALSE,"D1";#N/A,#N/A,FALSE,"D2";#N/A,#N/A,FALSE,"D3";#N/A,#N/A,FALSE,"E1";#N/A,#N/A,FALSE,"E2";#N/A,#N/A,FALSE,"H1";#N/A,#N/A,FALSE,"H2";#N/A,#N/A,FALSE,"Summ";#N/A,#N/A,FALSE,"H3";#N/A,#N/A,FALSE,"H4";#N/A,#N/A,FALSE,"A10"}</definedName>
    <definedName name="bbbbbbb" hidden="1">{#N/A,#N/A,TRUE,"FA 1 &amp; 2";#N/A,#N/A,TRUE,"FA 3 &amp; 4";#N/A,#N/A,TRUE,"FA 5 &amp; 6";#N/A,#N/A,TRUE,"FA 7 &amp; 8";#N/A,#N/A,TRUE,"FA 9 &amp; 10";#N/A,#N/A,TRUE,"FA 11";#N/A,#N/A,TRUE,"FA 12";#N/A,#N/A,TRUE,"FA 13";#N/A,#N/A,TRUE,"FA 14 &amp; 15"}</definedName>
    <definedName name="blabla" hidden="1">#REF!</definedName>
    <definedName name="BLPH1" hidden="1">#REF!</definedName>
    <definedName name="BLPH13" hidden="1">#REF!</definedName>
    <definedName name="BLPH14" hidden="1">#REF!</definedName>
    <definedName name="BLPH15" hidden="1">#REF!</definedName>
    <definedName name="BLPH16" hidden="1">#REF!</definedName>
    <definedName name="BLPH17" hidden="1">#REF!</definedName>
    <definedName name="BLPH18" hidden="1">#REF!</definedName>
    <definedName name="BLPH19" hidden="1">#REF!</definedName>
    <definedName name="BLPH2" hidden="1">#REF!</definedName>
    <definedName name="BLPH20" hidden="1">#REF!</definedName>
    <definedName name="BLPH21" hidden="1">#REF!</definedName>
    <definedName name="BLPH22" hidden="1">#REF!</definedName>
    <definedName name="BLPH23" hidden="1">#REF!</definedName>
    <definedName name="BLPH24" hidden="1">#REF!</definedName>
    <definedName name="BLPH25" hidden="1">#REF!</definedName>
    <definedName name="BLPH26" hidden="1">#REF!</definedName>
    <definedName name="BLPH27" hidden="1">#REF!</definedName>
    <definedName name="BLPH28" hidden="1">#REF!</definedName>
    <definedName name="BLPH29" hidden="1">#REF!</definedName>
    <definedName name="BLPH3" hidden="1">#REF!</definedName>
    <definedName name="BLPH30" hidden="1">#REF!</definedName>
    <definedName name="BLPH31" hidden="1">#REF!</definedName>
    <definedName name="BLPH32" hidden="1">#REF!</definedName>
    <definedName name="BLPH33" hidden="1">#REF!</definedName>
    <definedName name="BLPH34" hidden="1">#REF!</definedName>
    <definedName name="BLPH35" hidden="1">#REF!</definedName>
    <definedName name="BLPH36" hidden="1">#REF!</definedName>
    <definedName name="BLPH37" hidden="1">#REF!</definedName>
    <definedName name="BLPH38" hidden="1">#REF!</definedName>
    <definedName name="BLPH39" hidden="1">#REF!</definedName>
    <definedName name="BLPH4" hidden="1">#REF!</definedName>
    <definedName name="BLPH40" hidden="1">#REF!</definedName>
    <definedName name="BLPH41" hidden="1">#REF!</definedName>
    <definedName name="BLPH42" hidden="1">#REF!</definedName>
    <definedName name="BLPH43" hidden="1">#REF!</definedName>
    <definedName name="BLPH44" hidden="1">#REF!</definedName>
    <definedName name="BLPH45" hidden="1">#REF!</definedName>
    <definedName name="BLPH46" hidden="1">#REF!</definedName>
    <definedName name="BLPH47" hidden="1">#REF!</definedName>
    <definedName name="BLPH48" hidden="1">#REF!</definedName>
    <definedName name="BLPH49" hidden="1">#REF!</definedName>
    <definedName name="BLPH5" hidden="1">#REF!</definedName>
    <definedName name="BLPH50" hidden="1">#REF!</definedName>
    <definedName name="BLPH51" hidden="1">#REF!</definedName>
    <definedName name="BLPH52" hidden="1">#REF!</definedName>
    <definedName name="BLPH53" hidden="1">#REF!</definedName>
    <definedName name="BLPH54" hidden="1">#REF!</definedName>
    <definedName name="BLPH55" hidden="1">#REF!</definedName>
    <definedName name="BLPH56" hidden="1">#REF!</definedName>
    <definedName name="BLPH57" hidden="1">#REF!</definedName>
    <definedName name="BLPH58" hidden="1">#REF!</definedName>
    <definedName name="BLPH59" hidden="1">#REF!</definedName>
    <definedName name="BLPH62" hidden="1">#REF!</definedName>
    <definedName name="BLPH63" hidden="1">#REF!</definedName>
    <definedName name="BLPH64" hidden="1">#REF!</definedName>
    <definedName name="BLPH65" hidden="1">#REF!</definedName>
    <definedName name="BLPH66" hidden="1">#REF!</definedName>
    <definedName name="BLPH67" hidden="1">#REF!</definedName>
    <definedName name="bnmbm" hidden="1">{#N/A,#N/A,FALSE,"Title";#N/A,#N/A,FALSE,"Index";#N/A,#N/A,FALSE,"Comm";#N/A,#N/A,FALSE,"A1";#N/A,#N/A,FALSE,"A2";#N/A,#N/A,FALSE,"A3";#N/A,#N/A,FALSE,"A4";#N/A,#N/A,FALSE,"A5";#N/A,#N/A,FALSE,"A6";#N/A,#N/A,FALSE,"A7";#N/A,#N/A,FALSE,"A8";#N/A,#N/A,FALSE,"A9";#N/A,#N/A,FALSE,"B1";#N/A,#N/A,FALSE,"B2";#N/A,#N/A,FALSE,"C1";#N/A,#N/A,FALSE,"C2";#N/A,#N/A,FALSE,"C3";#N/A,#N/A,FALSE,"C4";#N/A,#N/A,FALSE,"C5";#N/A,#N/A,FALSE,"D1";#N/A,#N/A,FALSE,"D2";#N/A,#N/A,FALSE,"D3";#N/A,#N/A,FALSE,"E1";#N/A,#N/A,FALSE,"E2";#N/A,#N/A,FALSE,"H1";#N/A,#N/A,FALSE,"H2";#N/A,#N/A,FALSE,"Summ";#N/A,#N/A,FALSE,"H3";#N/A,#N/A,FALSE,"H4";#N/A,#N/A,FALSE,"A10"}</definedName>
    <definedName name="bq" hidden="1">#REF!</definedName>
    <definedName name="BRIAN" hidden="1">{#N/A,#N/A,FALSE,"TEC-01";#N/A,#N/A,FALSE,"TEC - 02";#N/A,#N/A,FALSE,"TEC - 03";#N/A,#N/A,FALSE,"TEC - 04";#N/A,#N/A,FALSE,"TEC-07";#N/A,#N/A,FALSE,"TEC-08";#N/A,#N/A,FALSE,"TEC - 09A";#N/A,#N/A,FALSE,"TEC - 09B";#N/A,#N/A,FALSE,"TEC - 09C";#N/A,#N/A,FALSE,"TEC - 10";#N/A,#N/A,FALSE,"TEC-11"}</definedName>
    <definedName name="BudgetYear">#REF!</definedName>
    <definedName name="ca" hidden="1">#REF!</definedName>
    <definedName name="CalcAmort">#REF!</definedName>
    <definedName name="Calculo" hidden="1">#REF!</definedName>
    <definedName name="Cancel_Prepag">#REF!,#REF!</definedName>
    <definedName name="Cancelaciones">#REF!</definedName>
    <definedName name="CAPEX98" hidden="1">#REF!</definedName>
    <definedName name="Capitulo">#REF!</definedName>
    <definedName name="Cartera_Cons_USD">#REF!</definedName>
    <definedName name="Cartera_USD">#REF!</definedName>
    <definedName name="cbsb" hidden="1">{#N/A,#N/A,TRUE,"FA 1 &amp; 2";#N/A,#N/A,TRUE,"FA 3 &amp; 4";#N/A,#N/A,TRUE,"FA 5 &amp; 6";#N/A,#N/A,TRUE,"FA 7 &amp; 8";#N/A,#N/A,TRUE,"FA 9 &amp; 10";#N/A,#N/A,TRUE,"FA 11";#N/A,#N/A,TRUE,"FA 12";#N/A,#N/A,TRUE,"FA 13";#N/A,#N/A,TRUE,"FA 14 &amp; 15"}</definedName>
    <definedName name="CBWorkbookPriority" hidden="1">-959472745</definedName>
    <definedName name="CBWorkbookPriority1" hidden="1">-674308301</definedName>
    <definedName name="cc" hidden="1">{"year1",#N/A,FALSE,"IZT";"year2",#N/A,FALSE,"IZT"}</definedName>
    <definedName name="ccc" hidden="1">#REF!</definedName>
    <definedName name="cccc" hidden="1">{#N/A,#N/A,FALSE,"Title";#N/A,#N/A,FALSE,"Index";#N/A,#N/A,FALSE,"Comm";#N/A,#N/A,FALSE,"A1";#N/A,#N/A,FALSE,"A2";#N/A,#N/A,FALSE,"A3";#N/A,#N/A,FALSE,"A4";#N/A,#N/A,FALSE,"A5";#N/A,#N/A,FALSE,"A6";#N/A,#N/A,FALSE,"A7";#N/A,#N/A,FALSE,"A8";#N/A,#N/A,FALSE,"A9";#N/A,#N/A,FALSE,"B1";#N/A,#N/A,FALSE,"B2";#N/A,#N/A,FALSE,"C1";#N/A,#N/A,FALSE,"C2";#N/A,#N/A,FALSE,"C3";#N/A,#N/A,FALSE,"C4";#N/A,#N/A,FALSE,"C5";#N/A,#N/A,FALSE,"D1";#N/A,#N/A,FALSE,"D2";#N/A,#N/A,FALSE,"D3";#N/A,#N/A,FALSE,"E1";#N/A,#N/A,FALSE,"E2";#N/A,#N/A,FALSE,"H1";#N/A,#N/A,FALSE,"H2";#N/A,#N/A,FALSE,"Summ";#N/A,#N/A,FALSE,"H3";#N/A,#N/A,FALSE,"H4";#N/A,#N/A,FALSE,"A10"}</definedName>
    <definedName name="ccl" hidden="1">{#N/A,#N/A,FALSE,"Title";#N/A,#N/A,FALSE,"Index";#N/A,#N/A,FALSE,"Comm";#N/A,#N/A,FALSE,"A1";#N/A,#N/A,FALSE,"A2";#N/A,#N/A,FALSE,"A3";#N/A,#N/A,FALSE,"A4";#N/A,#N/A,FALSE,"A5";#N/A,#N/A,FALSE,"A6";#N/A,#N/A,FALSE,"A7";#N/A,#N/A,FALSE,"A8";#N/A,#N/A,FALSE,"A9";#N/A,#N/A,FALSE,"B1";#N/A,#N/A,FALSE,"B2";#N/A,#N/A,FALSE,"C1";#N/A,#N/A,FALSE,"C2";#N/A,#N/A,FALSE,"C3";#N/A,#N/A,FALSE,"C4";#N/A,#N/A,FALSE,"C5";#N/A,#N/A,FALSE,"D1";#N/A,#N/A,FALSE,"D2";#N/A,#N/A,FALSE,"D3";#N/A,#N/A,FALSE,"E1";#N/A,#N/A,FALSE,"E2";#N/A,#N/A,FALSE,"H1";#N/A,#N/A,FALSE,"H2";#N/A,#N/A,FALSE,"Summ";#N/A,#N/A,FALSE,"H3";#N/A,#N/A,FALSE,"H4";#N/A,#N/A,FALSE,"A10"}</definedName>
    <definedName name="CIQWBGuid" hidden="1">"19.01.09 Project Hawk - WGL.xlsx"</definedName>
    <definedName name="Comisiones">#REF!</definedName>
    <definedName name="Crap" hidden="1">#REF!</definedName>
    <definedName name="Crap1" hidden="1">#REF!</definedName>
    <definedName name="Crap4" hidden="1">#REF!</definedName>
    <definedName name="CurrentYear">#REF!</definedName>
    <definedName name="D.87_NPV" hidden="1">#REF!</definedName>
    <definedName name="das" hidden="1">#REF!</definedName>
    <definedName name="Datos">#REF!</definedName>
    <definedName name="dddd">#REF!</definedName>
    <definedName name="delete" hidden="1">{#N/A,#N/A,TRUE,"Inflation";#N/A,#N/A,TRUE,"HCA Summary";#N/A,#N/A,TRUE,"Operating ratio graphs";#N/A,#N/A,TRUE,"HCA";#N/A,#N/A,TRUE,"Revenue";#N/A,#N/A,TRUE,"Opex";#N/A,#N/A,TRUE,"Fixed assets";#N/A,#N/A,TRUE,"Reserves"}</definedName>
    <definedName name="delete1" hidden="1">{#N/A,#N/A,TRUE,"FA 1 &amp; 2";#N/A,#N/A,TRUE,"FA 3 &amp; 4";#N/A,#N/A,TRUE,"FA 5 &amp; 6";#N/A,#N/A,TRUE,"FA 7 &amp; 8";#N/A,#N/A,TRUE,"FA 9 &amp; 10";#N/A,#N/A,TRUE,"FA 11";#N/A,#N/A,TRUE,"FA 12";#N/A,#N/A,TRUE,"FA 13";#N/A,#N/A,TRUE,"FA 14 &amp; 15"}</definedName>
    <definedName name="delete2" hidden="1">{#N/A,#N/A,FALSE,"Title";#N/A,#N/A,FALSE,"Index";#N/A,#N/A,FALSE,"Comm";#N/A,#N/A,FALSE,"A1";#N/A,#N/A,FALSE,"A2";#N/A,#N/A,FALSE,"A3";#N/A,#N/A,FALSE,"A4";#N/A,#N/A,FALSE,"A5";#N/A,#N/A,FALSE,"A6";#N/A,#N/A,FALSE,"A7";#N/A,#N/A,FALSE,"A8";#N/A,#N/A,FALSE,"A9";#N/A,#N/A,FALSE,"B1";#N/A,#N/A,FALSE,"B2";#N/A,#N/A,FALSE,"C1";#N/A,#N/A,FALSE,"C2";#N/A,#N/A,FALSE,"C3";#N/A,#N/A,FALSE,"C4";#N/A,#N/A,FALSE,"C5";#N/A,#N/A,FALSE,"D1";#N/A,#N/A,FALSE,"D2";#N/A,#N/A,FALSE,"D3";#N/A,#N/A,FALSE,"E1";#N/A,#N/A,FALSE,"E2";#N/A,#N/A,FALSE,"H1";#N/A,#N/A,FALSE,"H2";#N/A,#N/A,FALSE,"Summ";#N/A,#N/A,FALSE,"H3";#N/A,#N/A,FALSE,"H4";#N/A,#N/A,FALSE,"A10"}</definedName>
    <definedName name="delete3" hidden="1">{"outturn",#N/A,TRUE,"HCA";#N/A,#N/A,TRUE,"HCA Summary";#N/A,#N/A,TRUE,"Operating ratio graphs";"Profit and loss",#N/A,TRUE,"HCA"}</definedName>
    <definedName name="delete4" hidden="1">{#N/A,#N/A,FALSE,"HCA";#N/A,#N/A,FALSE,"Revenue";#N/A,#N/A,FALSE,"Opex";#N/A,#N/A,FALSE,"AMP"}</definedName>
    <definedName name="delete5" hidden="1">{#N/A,#N/A,TRUE,"Provisions and pensions";#N/A,#N/A,TRUE,"AMP";#N/A,#N/A,TRUE,"Debt";#N/A,#N/A,TRUE,"WC";#N/A,#N/A,TRUE,"Cash";#N/A,#N/A,TRUE,"Divis";#N/A,#N/A,TRUE,"Tax";#N/A,#N/A,TRUE,"Losses and ACT";#N/A,#N/A,TRUE,"Profit uplifts";#N/A,#N/A,TRUE,"Enhancement data"}</definedName>
    <definedName name="delete6" hidden="1">{#N/A,#N/A,TRUE,"HCA";#N/A,#N/A,TRUE,"Tax";#N/A,#N/A,TRUE,"Losses and ACT";#N/A,#N/A,TRUE,"Divis";#N/A,#N/A,TRUE,"Reserves";#N/A,#N/A,TRUE,"Enhancement data"}</definedName>
    <definedName name="Desembolsos">#REF!</definedName>
    <definedName name="Detalle_Prestamos">#REF!</definedName>
    <definedName name="Determ.Prob" hidden="1">#REF!</definedName>
    <definedName name="Dext">#REF!</definedName>
    <definedName name="Dext0901">#REF!</definedName>
    <definedName name="dfbdfb" hidden="1">{"year1",#N/A,FALSE,"IZT";"year2",#N/A,FALSE,"IZT"}</definedName>
    <definedName name="dfbdfbd" hidden="1">{"year1",#N/A,FALSE,"IZT";"year2",#N/A,FALSE,"IZT"}</definedName>
    <definedName name="Dint">#REF!</definedName>
    <definedName name="Dint0901">#REF!</definedName>
    <definedName name="DOLLARS">#REF!</definedName>
    <definedName name="dsdsd" hidden="1">{#N/A,#N/A,FALSE,"Cover";#N/A,#N/A,FALSE,"KPM Summary";#N/A,#N/A,FALSE,"Safety";#N/A,#N/A,FALSE,"Enviro";#N/A,#N/A,FALSE,"Highlights";#N/A,#N/A,FALSE,"Nopat";#N/A,#N/A,FALSE,"Cash Flow";#N/A,#N/A,FALSE,"Bal Sheet";#N/A,#N/A,FALSE,"Hours";#N/A,#N/A,FALSE,"Margin";#N/A,#N/A,FALSE,"Overhead";#N/A,#N/A,FALSE,"Customers";#N/A,#N/A,FALSE,"Bus Dev";#N/A,#N/A,FALSE,"Cont. Improv";#N/A,#N/A,FALSE,"People 1";#N/A,#N/A,FALSE,"People 2";#N/A,#N/A,FALSE,"Service Delivery";#N/A,#N/A,FALSE,"Value Added";#N/A,#N/A,FALSE,"Glossary";#N/A,#N/A,FALSE,"Income";#N/A,#N/A,FALSE,"balsht";#N/A,#N/A,FALSE,"Finance";#N/A,#N/A,FALSE,"EBIT";#N/A,#N/A,FALSE,"Distribution";#N/A,#N/A,FALSE,"Div4"}</definedName>
    <definedName name="e">#REF!</definedName>
    <definedName name="efe" hidden="1">-332347980</definedName>
    <definedName name="erqwer" hidden="1">#REF!</definedName>
    <definedName name="ErrorCount" hidden="1">#REF!</definedName>
    <definedName name="ert" hidden="1">#REF!</definedName>
    <definedName name="erwer" hidden="1">#REF!</definedName>
    <definedName name="erwrw" hidden="1">#REF!</definedName>
    <definedName name="ewef" hidden="1">#REF!</definedName>
    <definedName name="ewefw" hidden="1">#REF!</definedName>
    <definedName name="exm" hidden="1">{#N/A,#N/A,FALSE,"East Anglia";#N/A,#N/A,FALSE,"Great Western";#N/A,#N/A,FALSE,"LNE";#N/A,#N/A,FALSE,"Midlands";#N/A,#N/A,FALSE,"Scotland";#N/A,#N/A,FALSE,"North West";#N/A,#N/A,FALSE,"Southern";#N/A,#N/A,FALSE,"Central";#N/A,#N/A,FALSE,"MS";#N/A,#N/A,FALSE,"WCML";#N/A,#N/A,FALSE,"TL2000";#N/A,#N/A,FALSE,"Corporate";#N/A,#N/A,FALSE,"CTRL";#N/A,#N/A,FALSE,"Intra-group Summary";"year1",#N/A,FALSE,"IZT";"year2",#N/A,FALSE,"IZT"}</definedName>
    <definedName name="fdbdfb" hidden="1">{#N/A,#N/A,FALSE,"Title";#N/A,#N/A,FALSE,"Index";#N/A,#N/A,FALSE,"Comm";#N/A,#N/A,FALSE,"A1";#N/A,#N/A,FALSE,"A2";#N/A,#N/A,FALSE,"A3";#N/A,#N/A,FALSE,"A4";#N/A,#N/A,FALSE,"A5";#N/A,#N/A,FALSE,"A6";#N/A,#N/A,FALSE,"A7";#N/A,#N/A,FALSE,"A8";#N/A,#N/A,FALSE,"A9";#N/A,#N/A,FALSE,"B1";#N/A,#N/A,FALSE,"B2";#N/A,#N/A,FALSE,"C1";#N/A,#N/A,FALSE,"C2";#N/A,#N/A,FALSE,"C3";#N/A,#N/A,FALSE,"C4";#N/A,#N/A,FALSE,"C5";#N/A,#N/A,FALSE,"D1";#N/A,#N/A,FALSE,"D2";#N/A,#N/A,FALSE,"D3";#N/A,#N/A,FALSE,"E1";#N/A,#N/A,FALSE,"E2";#N/A,#N/A,FALSE,"H1";#N/A,#N/A,FALSE,"H2";#N/A,#N/A,FALSE,"Summ";#N/A,#N/A,FALSE,"H3";#N/A,#N/A,FALSE,"H4";#N/A,#N/A,FALSE,"A10"}</definedName>
    <definedName name="Fecha_Actual">#REF!</definedName>
    <definedName name="fffff" hidden="1">{"year1",#N/A,FALSE,"IZT";"year2",#N/A,FALSE,"IZT"}</definedName>
    <definedName name="fg" hidden="1">#REF!</definedName>
    <definedName name="fgsd" hidden="1">{#N/A,#N/A,TRUE,"FA 1 &amp; 2";#N/A,#N/A,TRUE,"FA 3 &amp; 4";#N/A,#N/A,TRUE,"FA 5 &amp; 6";#N/A,#N/A,TRUE,"FA 7 &amp; 8";#N/A,#N/A,TRUE,"FA 9 &amp; 10";#N/A,#N/A,TRUE,"FA 11";#N/A,#N/A,TRUE,"FA 12";#N/A,#N/A,TRUE,"FA 13";#N/A,#N/A,TRUE,"FA 14 &amp; 15"}</definedName>
    <definedName name="fromyear">#REF!</definedName>
    <definedName name="fuck" hidden="1">{"year1",#N/A,FALSE,"IZT";"year2",#N/A,FALSE,"IZT"}</definedName>
    <definedName name="gbxjqy" hidden="1">#REF!</definedName>
    <definedName name="gfhfg" hidden="1">{#N/A,#N/A,FALSE,"Title";#N/A,#N/A,FALSE,"Index";#N/A,#N/A,FALSE,"Comm";#N/A,#N/A,FALSE,"A1";#N/A,#N/A,FALSE,"A2";#N/A,#N/A,FALSE,"A3";#N/A,#N/A,FALSE,"A4";#N/A,#N/A,FALSE,"A5";#N/A,#N/A,FALSE,"A6";#N/A,#N/A,FALSE,"A7";#N/A,#N/A,FALSE,"A8";#N/A,#N/A,FALSE,"A9";#N/A,#N/A,FALSE,"B1";#N/A,#N/A,FALSE,"B2";#N/A,#N/A,FALSE,"C1";#N/A,#N/A,FALSE,"C2";#N/A,#N/A,FALSE,"C3";#N/A,#N/A,FALSE,"C4";#N/A,#N/A,FALSE,"C5";#N/A,#N/A,FALSE,"D1";#N/A,#N/A,FALSE,"D2";#N/A,#N/A,FALSE,"D3";#N/A,#N/A,FALSE,"E1";#N/A,#N/A,FALSE,"E2";#N/A,#N/A,FALSE,"H1";#N/A,#N/A,FALSE,"H2";#N/A,#N/A,FALSE,"Summ";#N/A,#N/A,FALSE,"H3";#N/A,#N/A,FALSE,"H4";#N/A,#N/A,FALSE,"A10"}</definedName>
    <definedName name="ggggggggggggg" hidden="1">{#N/A,#N/A,FALSE,"East Anglia";#N/A,#N/A,FALSE,"Great Western";#N/A,#N/A,FALSE,"LNE";#N/A,#N/A,FALSE,"Midlands";#N/A,#N/A,FALSE,"Scotland";#N/A,#N/A,FALSE,"North West";#N/A,#N/A,FALSE,"Southern";#N/A,#N/A,FALSE,"Central";#N/A,#N/A,FALSE,"MS";#N/A,#N/A,FALSE,"WCML";#N/A,#N/A,FALSE,"TL2000";#N/A,#N/A,FALSE,"Corporate";#N/A,#N/A,FALSE,"CTRL";#N/A,#N/A,FALSE,"Intra-group Summary";"year1",#N/A,FALSE,"IZT";"year2",#N/A,FALSE,"IZT"}</definedName>
    <definedName name="GHGH" hidden="1">{#N/A,#N/A,FALSE,"Title";#N/A,#N/A,FALSE,"Index";#N/A,#N/A,FALSE,"Comm";#N/A,#N/A,FALSE,"A1";#N/A,#N/A,FALSE,"A2";#N/A,#N/A,FALSE,"A3";#N/A,#N/A,FALSE,"A4";#N/A,#N/A,FALSE,"A5";#N/A,#N/A,FALSE,"A6";#N/A,#N/A,FALSE,"A7";#N/A,#N/A,FALSE,"A8";#N/A,#N/A,FALSE,"A9";#N/A,#N/A,FALSE,"B1";#N/A,#N/A,FALSE,"B2";#N/A,#N/A,FALSE,"C1";#N/A,#N/A,FALSE,"C2";#N/A,#N/A,FALSE,"C3";#N/A,#N/A,FALSE,"C4";#N/A,#N/A,FALSE,"C5";#N/A,#N/A,FALSE,"D1";#N/A,#N/A,FALSE,"D2";#N/A,#N/A,FALSE,"D3";#N/A,#N/A,FALSE,"E1";#N/A,#N/A,FALSE,"E2";#N/A,#N/A,FALSE,"H1";#N/A,#N/A,FALSE,"H2";#N/A,#N/A,FALSE,"Summ";#N/A,#N/A,FALSE,"H3";#N/A,#N/A,FALSE,"H4";#N/A,#N/A,FALSE,"A10"}</definedName>
    <definedName name="GROWTH">#REF!</definedName>
    <definedName name="GRWTH">#REF!</definedName>
    <definedName name="gtr" hidden="1">{"year1",#N/A,FALSE,"IZT";"year2",#N/A,FALSE,"IZT"}</definedName>
    <definedName name="HANDENTEREDDATA">#REF!</definedName>
    <definedName name="HANDENTEREDDATALABELS">#REF!</definedName>
    <definedName name="hg" hidden="1">#REF!</definedName>
    <definedName name="hgd" hidden="1">#REF!</definedName>
    <definedName name="hgdf" hidden="1">{#N/A,#N/A,FALSE,"HCA";#N/A,#N/A,FALSE,"Revenue";#N/A,#N/A,FALSE,"Opex";#N/A,#N/A,FALSE,"AMP"}</definedName>
    <definedName name="hh" hidden="1">{#N/A,#N/A,FALSE,"East Anglia";#N/A,#N/A,FALSE,"Great Western";#N/A,#N/A,FALSE,"LNE";#N/A,#N/A,FALSE,"Midlands";#N/A,#N/A,FALSE,"Scotland";#N/A,#N/A,FALSE,"North West";#N/A,#N/A,FALSE,"Southern";#N/A,#N/A,FALSE,"Central";#N/A,#N/A,FALSE,"MS";#N/A,#N/A,FALSE,"WCML";#N/A,#N/A,FALSE,"TL2000";#N/A,#N/A,FALSE,"Corporate";#N/A,#N/A,FALSE,"CTRL";#N/A,#N/A,FALSE,"Intra-group Summary";"year1",#N/A,FALSE,"IZT";"year2",#N/A,FALSE,"IZT"}</definedName>
    <definedName name="hhh">#REF!</definedName>
    <definedName name="hhhh">#REF!</definedName>
    <definedName name="HTML_Control_2" hidden="1">{"'web page'!$A$1:$G$48"}</definedName>
    <definedName name="HTML_Control_2_jm" hidden="1">{"'web page'!$A$1:$G$48"}</definedName>
    <definedName name="HTML_Control_jm" hidden="1">{"'web page'!$A$1:$G$48"}</definedName>
    <definedName name="HTML_PathFileMac" hidden="1">"Macintosh HD:HomePageStuff:New_Home_Page:datafile:histret.html"</definedName>
    <definedName name="HTML1_1" hidden="1">"[ReturnsHistorical]Sheet1!$A$1:$D$77"</definedName>
    <definedName name="HTML1_10" hidden="1">""</definedName>
    <definedName name="HTML1_11" hidden="1">1</definedName>
    <definedName name="HTML1_12" hidden="1">"Zip 100:New_Home_Page:datafile:histret.html"</definedName>
    <definedName name="HTML1_2" hidden="1">1</definedName>
    <definedName name="HTML1_3" hidden="1">"ReturnsHistorical"</definedName>
    <definedName name="HTML1_4" hidden="1">"Historical Returns on Stocks, Bonds and Bills"</definedName>
    <definedName name="HTML1_5" hidden="1">"Ibbotson Data"</definedName>
    <definedName name="HTML1_6" hidden="1">-4146</definedName>
    <definedName name="HTML1_7" hidden="1">-4146</definedName>
    <definedName name="HTML1_8" hidden="1">"3/17/97"</definedName>
    <definedName name="HTML1_9" hidden="1">"Aswath Damodaran"</definedName>
    <definedName name="HTML2_1" hidden="1">"[histret.xls]Sheet1!$A$1:$G$85"</definedName>
    <definedName name="HTML2_10" hidden="1">""</definedName>
    <definedName name="HTML2_11" hidden="1">1</definedName>
    <definedName name="HTML2_12" hidden="1">"Macintosh HD:New_Home_Page:datafile:histret.html"</definedName>
    <definedName name="HTML2_2" hidden="1">1</definedName>
    <definedName name="HTML2_3" hidden="1">"Historical Returns"</definedName>
    <definedName name="HTML2_4" hidden="1">"Historical Returns on Stocks, Bonds and Bills"</definedName>
    <definedName name="HTML2_5" hidden="1">""</definedName>
    <definedName name="HTML2_6" hidden="1">1</definedName>
    <definedName name="HTML2_7" hidden="1">1</definedName>
    <definedName name="HTML2_8" hidden="1">"2/3/98"</definedName>
    <definedName name="HTML2_9" hidden="1">"Aswath Damodaran"</definedName>
    <definedName name="HTMLCount" hidden="1">2</definedName>
    <definedName name="II" hidden="1">#REF!</definedName>
    <definedName name="Intereses">#REF!</definedName>
    <definedName name="InvCF">#REF!</definedName>
    <definedName name="IPC_Total98">#REF!</definedName>
    <definedName name="IQ_ADDIN" hidden="1">"AUTO"</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45112.7628472222</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IQB_BOOKMARK_COUNT" hidden="1">4</definedName>
    <definedName name="IQB_BOOKMARK_LOCATION_0" hidden="1">#REF!</definedName>
    <definedName name="IQB_BOOKMARK_LOCATION_2" hidden="1">#REF!</definedName>
    <definedName name="IQB_CURRENT_BOOKMARK" hidden="1">2</definedName>
    <definedName name="jfhkjf">#REF!</definedName>
    <definedName name="KKK">#REF!</definedName>
    <definedName name="la" hidden="1">{#N/A,#N/A,FALSE,"East Anglia";#N/A,#N/A,FALSE,"Great Western";#N/A,#N/A,FALSE,"LNE";#N/A,#N/A,FALSE,"Midlands";#N/A,#N/A,FALSE,"Scotland";#N/A,#N/A,FALSE,"North West";#N/A,#N/A,FALSE,"Southern";#N/A,#N/A,FALSE,"Central";#N/A,#N/A,FALSE,"MS";#N/A,#N/A,FALSE,"WCML";#N/A,#N/A,FALSE,"TL2000";#N/A,#N/A,FALSE,"Corporate";#N/A,#N/A,FALSE,"CTRL";#N/A,#N/A,FALSE,"Intra-group Summary";"year1",#N/A,FALSE,"IZT";"year2",#N/A,FALSE,"IZT"}</definedName>
    <definedName name="lalala">#REF!</definedName>
    <definedName name="lllll" hidden="1">{#N/A,#N/A,TRUE,"FA 1 &amp; 2";#N/A,#N/A,TRUE,"FA 3 &amp; 4";#N/A,#N/A,TRUE,"FA 5 &amp; 6";#N/A,#N/A,TRUE,"FA 7 &amp; 8";#N/A,#N/A,TRUE,"FA 9 &amp; 10";#N/A,#N/A,TRUE,"FA 11";#N/A,#N/A,TRUE,"FA 12";#N/A,#N/A,TRUE,"FA 13";#N/A,#N/A,TRUE,"FA 14 &amp; 15"}</definedName>
    <definedName name="lllllll" hidden="1">#REF!</definedName>
    <definedName name="LMaxEmisorUSD">#REF!</definedName>
    <definedName name="m">#REF!</definedName>
    <definedName name="mmm" hidden="1">#REF!</definedName>
    <definedName name="MOA" hidden="1">{#N/A,#N/A,FALSE,"DEF1";#N/A,#N/A,FALSE,"DEF2";#N/A,#N/A,FALSE,"DEF3"}</definedName>
    <definedName name="Monedas">#REF!</definedName>
    <definedName name="new" hidden="1">#REF!</definedName>
    <definedName name="newbase">#REF!</definedName>
    <definedName name="Newman2" hidden="1">{"JVSUMM",#N/A,FALSE,"JV Summ";"JVJVN",#N/A,FALSE,"Output - 7";"JVJVY",#N/A,FALSE,"Output - 8";"JVJVG",#N/A,FALSE,"Output - 9";"JVHBI",#N/A,FALSE,"Output - 10"}</definedName>
    <definedName name="NIL" hidden="1">" "</definedName>
    <definedName name="OFFBUD">#REF!</definedName>
    <definedName name="oldbase">#REF!</definedName>
    <definedName name="Oldcbworkbookpriority\" hidden="1">-1853939613</definedName>
    <definedName name="OutYear1">#REF!</definedName>
    <definedName name="OutYear2">#REF!</definedName>
    <definedName name="OutYear3">#REF!</definedName>
    <definedName name="OutYear4">#REF!</definedName>
    <definedName name="OutYear5">#REF!</definedName>
    <definedName name="OutYear6">#REF!</definedName>
    <definedName name="OutYear7">#REF!</definedName>
    <definedName name="OutYear8">#REF!</definedName>
    <definedName name="OutYear9">#REF!</definedName>
    <definedName name="Paridades">#REF!</definedName>
    <definedName name="ParidFechas">#REF!</definedName>
    <definedName name="ParidVigDic2000">#REF!</definedName>
    <definedName name="Partidas">#REF!</definedName>
    <definedName name="PartidasCodigos">#REF!</definedName>
    <definedName name="PIB_pc" hidden="1">#REF!</definedName>
    <definedName name="Premissas" hidden="1">{#N/A,#N/A,FALSE,"model"}</definedName>
    <definedName name="Prepagos">#REF!</definedName>
    <definedName name="Print_Area2">#REF!</definedName>
    <definedName name="print_area3">#REF!</definedName>
    <definedName name="prm" hidden="1">{#N/A,#N/A,FALSE,"model"}</definedName>
    <definedName name="Project_Name">#REF!</definedName>
    <definedName name="Proyección">#REF!</definedName>
    <definedName name="Proyecto" localSheetId="16">#REF!</definedName>
    <definedName name="Proyecto" localSheetId="17">#REF!</definedName>
    <definedName name="Proyecto">#REF!</definedName>
    <definedName name="q" hidden="1">#REF!</definedName>
    <definedName name="qe" hidden="1">#REF!</definedName>
    <definedName name="qew" localSheetId="16">#REF!</definedName>
    <definedName name="qew" localSheetId="17">#REF!</definedName>
    <definedName name="qew">#REF!</definedName>
    <definedName name="qqq" hidden="1">#REF!</definedName>
    <definedName name="qqqq" hidden="1">#REF!</definedName>
    <definedName name="qwe" hidden="1">#REF!</definedName>
    <definedName name="qweqwe" hidden="1">#REF!</definedName>
    <definedName name="qwerqwe" hidden="1">#REF!</definedName>
    <definedName name="qwerqweqe" hidden="1">#REF!</definedName>
    <definedName name="qwerty">#REF!</definedName>
    <definedName name="qwerty2">#REF!</definedName>
    <definedName name="qwerty3">#REF!</definedName>
    <definedName name="qwerty4">#REF!</definedName>
    <definedName name="qwerty5">#REF!</definedName>
    <definedName name="qwrasc" hidden="1">#REF!</definedName>
    <definedName name="Resumen_Desemb">#REF!</definedName>
    <definedName name="Resumen_Ppto">#REF!,#REF!</definedName>
    <definedName name="Resumen_SD">#REF!</definedName>
    <definedName name="reyd" hidden="1">#REF!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2</definedName>
    <definedName name="RiskStandardRecalc" hidden="1">1</definedName>
    <definedName name="RiskUpdateDisplay" hidden="1">FALSE</definedName>
    <definedName name="RiskUseDifferentSeedForEachSim" hidden="1">FALSE</definedName>
    <definedName name="RiskUseFixedSeed" hidden="1">TRUE</definedName>
    <definedName name="RiskUseMultipleCPUs" hidden="1">TRUE</definedName>
    <definedName name="rrrrr" hidden="1">{"year1",#N/A,FALSE,"IZT";"year2",#N/A,FALSE,"IZT"}</definedName>
    <definedName name="RV_2" hidden="1">-1853939613</definedName>
    <definedName name="sa" hidden="1">#REF!</definedName>
    <definedName name="Saldos">#REF!</definedName>
    <definedName name="sasas" hidden="1">#REF!</definedName>
    <definedName name="SD" hidden="1">{#N/A,#N/A,FALSE,"TEC-01";#N/A,#N/A,FALSE,"TEC - 02";#N/A,#N/A,FALSE,"TEC - 03";#N/A,#N/A,FALSE,"TEC - 04";#N/A,#N/A,FALSE,"TEC-07";#N/A,#N/A,FALSE,"TEC-08";#N/A,#N/A,FALSE,"TEC - 09A";#N/A,#N/A,FALSE,"TEC - 09B";#N/A,#N/A,FALSE,"TEC - 09C";#N/A,#N/A,FALSE,"TEC - 10";#N/A,#N/A,FALSE,"TEC-11"}</definedName>
    <definedName name="sdfbhsf" hidden="1">{"year1",#N/A,FALSE,"IZT";"year2",#N/A,FALSE,"IZT"}</definedName>
    <definedName name="sem">#REF!</definedName>
    <definedName name="Semana">#REF!</definedName>
    <definedName name="sep" comment="Separator for distribution list emails">"; "</definedName>
    <definedName name="Servicio_Deuda">#REF!,#REF!,#REF!</definedName>
    <definedName name="sfbdsf" hidden="1">{#N/A,#N/A,FALSE,"Title";#N/A,#N/A,FALSE,"Index";#N/A,#N/A,FALSE,"Comm";#N/A,#N/A,FALSE,"A1";#N/A,#N/A,FALSE,"A2";#N/A,#N/A,FALSE,"A3";#N/A,#N/A,FALSE,"A4";#N/A,#N/A,FALSE,"A5";#N/A,#N/A,FALSE,"A6";#N/A,#N/A,FALSE,"A7";#N/A,#N/A,FALSE,"A8";#N/A,#N/A,FALSE,"A9";#N/A,#N/A,FALSE,"B1";#N/A,#N/A,FALSE,"B2";#N/A,#N/A,FALSE,"C1";#N/A,#N/A,FALSE,"C2";#N/A,#N/A,FALSE,"C3";#N/A,#N/A,FALSE,"C4";#N/A,#N/A,FALSE,"C5";#N/A,#N/A,FALSE,"D1";#N/A,#N/A,FALSE,"D2";#N/A,#N/A,FALSE,"D3";#N/A,#N/A,FALSE,"E1";#N/A,#N/A,FALSE,"E2";#N/A,#N/A,FALSE,"H1";#N/A,#N/A,FALSE,"H2";#N/A,#N/A,FALSE,"Summ";#N/A,#N/A,FALSE,"H3";#N/A,#N/A,FALSE,"H4";#N/A,#N/A,FALSE,"A10"}</definedName>
    <definedName name="sfndsfb" hidden="1">{#N/A,#N/A,TRUE,"FA 1 &amp; 2";#N/A,#N/A,TRUE,"FA 3 &amp; 4";#N/A,#N/A,TRUE,"FA 5 &amp; 6";#N/A,#N/A,TRUE,"FA 7 &amp; 8";#N/A,#N/A,TRUE,"FA 9 &amp; 10";#N/A,#N/A,TRUE,"FA 11";#N/A,#N/A,TRUE,"FA 12";#N/A,#N/A,TRUE,"FA 13";#N/A,#N/A,TRUE,"FA 14 &amp; 15"}</definedName>
    <definedName name="sheet" hidden="1">{#N/A,#N/A,FALSE,"East Anglia";#N/A,#N/A,FALSE,"Great Western";#N/A,#N/A,FALSE,"LNE";#N/A,#N/A,FALSE,"Midlands";#N/A,#N/A,FALSE,"Scotland";#N/A,#N/A,FALSE,"North West";#N/A,#N/A,FALSE,"Southern";#N/A,#N/A,FALSE,"Central";#N/A,#N/A,FALSE,"MS";#N/A,#N/A,FALSE,"WCML";#N/A,#N/A,FALSE,"TL2000";#N/A,#N/A,FALSE,"Corporate";#N/A,#N/A,FALSE,"CTRL";#N/A,#N/A,FALSE,"Intra-group Summary";"year1",#N/A,FALSE,"IZT";"year2",#N/A,FALSE,"IZT"}</definedName>
    <definedName name="shite" hidden="1">#REF!</definedName>
    <definedName name="SOG">#REF!</definedName>
    <definedName name="SpreadsheetBuilder_1" hidden="1">#REF!</definedName>
    <definedName name="SpreadsheetBuilder_12" hidden="1">#REF!</definedName>
    <definedName name="SpreadsheetBuilder_13" hidden="1">#REF!</definedName>
    <definedName name="SpreadsheetBuilder_14" hidden="1">#REF!</definedName>
    <definedName name="SpreadsheetBuilder_15" hidden="1">#REF!</definedName>
    <definedName name="SpreadsheetBuilder_18" hidden="1">#REF!</definedName>
    <definedName name="SpreadsheetBuilder_19" hidden="1">#REF!</definedName>
    <definedName name="SpreadsheetBuilder_2" hidden="1">#REF!</definedName>
    <definedName name="SpreadsheetBuilder_22" hidden="1">#REF!</definedName>
    <definedName name="SpreadsheetBuilder_23" hidden="1">#REF!</definedName>
    <definedName name="SpreadsheetBuilder_25" hidden="1">#REF!</definedName>
    <definedName name="SpreadsheetBuilder_3" hidden="1">#REF!</definedName>
    <definedName name="SpreadsheetBuilder_6" hidden="1">#REF!</definedName>
    <definedName name="sss" hidden="1">{"Cover Page",#N/A,FALSE,"Cover";"Report",#N/A,FALSE,"Contents";"Report",#N/A,FALSE,"Executive Summary";"Calc",#N/A,FALSE,"Executive Summary";"Report",#N/A,FALSE,"Safety Review";"Calc",#N/A,FALSE,"Safety Review";"Report",#N/A,FALSE,"Key Financial Targets";"Calc",#N/A,FALSE,"Key Financial Targets";"Report",#N/A,FALSE,"Marketing Outlook";"Calc",#N/A,FALSE,"Marketing Outlook"}</definedName>
    <definedName name="ssss" hidden="1">#REF!</definedName>
    <definedName name="Tasas_Interes">#REF!</definedName>
    <definedName name="TasasProy">#REF!</definedName>
    <definedName name="TasasVig">#REF!</definedName>
    <definedName name="TasasVigTipos">#REF!</definedName>
    <definedName name="TC">#REF!</definedName>
    <definedName name="TextRefCopyRangeCount" hidden="1">1</definedName>
    <definedName name="Tipos_Tasas">#REF!</definedName>
    <definedName name="_xlnm.Print_Titles">#N/A</definedName>
    <definedName name="Total__BCX0500706">#REF!</definedName>
    <definedName name="Total__BCX0500806">#REF!</definedName>
    <definedName name="Total__BCX0500906">#REF!</definedName>
    <definedName name="Total__BCX0501006">#REF!</definedName>
    <definedName name="Total__BCX0501206">#REF!</definedName>
    <definedName name="Total__CD">#REF!</definedName>
    <definedName name="Total__Depósito_BCCH">#REF!</definedName>
    <definedName name="Total__DPF_BECH.">#REF!</definedName>
    <definedName name="Total__Pacto_BECH.">#REF!</definedName>
    <definedName name="Total__TD">#REF!</definedName>
    <definedName name="Total_BCP_05">#REF!</definedName>
    <definedName name="Total_BCP_10">#REF!</definedName>
    <definedName name="Total_BCP0800407">#REF!</definedName>
    <definedName name="Total_BCU_05">#REF!</definedName>
    <definedName name="Total_BCU_10">#REF!</definedName>
    <definedName name="Total_DPF_BECH">#REF!</definedName>
    <definedName name="Total_DPR">#REF!</definedName>
    <definedName name="Total_Fondo_Mutuo">#REF!</definedName>
    <definedName name="Total_Pacto_BECH">#REF!</definedName>
    <definedName name="Total_Pacto_C_Bolsa_BECH">#REF!</definedName>
    <definedName name="Totales">#REF!</definedName>
    <definedName name="toyear">#REF!</definedName>
    <definedName name="track" hidden="1">{#N/A,#N/A,FALSE,"Title";#N/A,#N/A,FALSE,"Index";#N/A,#N/A,FALSE,"Comm";#N/A,#N/A,FALSE,"A1";#N/A,#N/A,FALSE,"A2";#N/A,#N/A,FALSE,"A3";#N/A,#N/A,FALSE,"A4";#N/A,#N/A,FALSE,"A5";#N/A,#N/A,FALSE,"A6";#N/A,#N/A,FALSE,"A7";#N/A,#N/A,FALSE,"A8";#N/A,#N/A,FALSE,"A9";#N/A,#N/A,FALSE,"B1";#N/A,#N/A,FALSE,"B2";#N/A,#N/A,FALSE,"C1";#N/A,#N/A,FALSE,"C2";#N/A,#N/A,FALSE,"C3";#N/A,#N/A,FALSE,"C4";#N/A,#N/A,FALSE,"C5";#N/A,#N/A,FALSE,"D1";#N/A,#N/A,FALSE,"D2";#N/A,#N/A,FALSE,"D3";#N/A,#N/A,FALSE,"E1";#N/A,#N/A,FALSE,"E2";#N/A,#N/A,FALSE,"H1";#N/A,#N/A,FALSE,"H2";#N/A,#N/A,FALSE,"Summ";#N/A,#N/A,FALSE,"H3";#N/A,#N/A,FALSE,"H4";#N/A,#N/A,FALSE,"A10"}</definedName>
    <definedName name="TSDATA">#REF!</definedName>
    <definedName name="TSLABELS">#REF!</definedName>
    <definedName name="UNADJGDPDATA">#REF!</definedName>
    <definedName name="UNADJGDPDATALABELS">#REF!</definedName>
    <definedName name="UNI_PRES_CLOSEST" hidden="1">512</definedName>
    <definedName name="UNI_PRES_MRECORD" hidden="1">64</definedName>
    <definedName name="UNI_PRES_MSTIME" hidden="1">8192</definedName>
    <definedName name="UNI_PRES_POST" hidden="1">256</definedName>
    <definedName name="UNI_PRES_PRIOR" hidden="1">2048</definedName>
    <definedName name="UNI_PRES_RECENT" hidden="1">1024</definedName>
    <definedName name="UNI_PRES_STATIC" hidden="1">128</definedName>
    <definedName name="UNI_PRES_TRANSPOSE" hidden="1">4096</definedName>
    <definedName name="UNIFORMANCES16R100C16" hidden="1">#REF!</definedName>
    <definedName name="UNIFORMANCES16R100C17" hidden="1">#REF!</definedName>
    <definedName name="UNIFORMANCES16R101C16" hidden="1">#REF!</definedName>
    <definedName name="UNIFORMANCES16R109C7" hidden="1">#REF!</definedName>
    <definedName name="UNIFORMANCES16R129C7" hidden="1">#REF!</definedName>
    <definedName name="UNIFORMANCES16R130C7" hidden="1">#REF!</definedName>
    <definedName name="UNIFORMANCES16R138C7" hidden="1">#REF!</definedName>
    <definedName name="UNIFORMANCES16R147C7" hidden="1">#REF!</definedName>
    <definedName name="UNIFORMANCES16R148C7" hidden="1">#REF!</definedName>
    <definedName name="UNIFORMANCES16R154C17" hidden="1">#REF!</definedName>
    <definedName name="UNIFORMANCES16R155C17" hidden="1">#REF!</definedName>
    <definedName name="UNIFORMANCES16R157C7" hidden="1">#REF!</definedName>
    <definedName name="UNIFORMANCES16R161C7" hidden="1">#REF!</definedName>
    <definedName name="UNIFORMANCES16R162C7" hidden="1">#REF!</definedName>
    <definedName name="UNIFORMANCES16R163C7" hidden="1">#REF!</definedName>
    <definedName name="UNIFORMANCES16R164C17" hidden="1">#REF!</definedName>
    <definedName name="UNIFORMANCES16R165C17" hidden="1">#REF!</definedName>
    <definedName name="UNIFORMANCES16R166C17" hidden="1">#REF!</definedName>
    <definedName name="UNIFORMANCES16R166C7" hidden="1">#REF!</definedName>
    <definedName name="UNIFORMANCES16R29C7" hidden="1">#REF!</definedName>
    <definedName name="UNIFORMANCES16R39C7" hidden="1">#REF!</definedName>
    <definedName name="UNIFORMANCES16R40C7" hidden="1">#REF!</definedName>
    <definedName name="UNIFORMANCES16R42C7" hidden="1">#REF!</definedName>
    <definedName name="UNIFORMANCES16R48C7" hidden="1">#REF!</definedName>
    <definedName name="UNIFORMANCES16R51C7" hidden="1">#REF!</definedName>
    <definedName name="UNIFORMANCES16R79C7" hidden="1">#REF!</definedName>
    <definedName name="UNIFORMANCES16R82C7" hidden="1">#REF!</definedName>
    <definedName name="UNIFORMANCES16R84C7" hidden="1">#REF!</definedName>
    <definedName name="UNIFORMANCES16R87C6" hidden="1">#REF!</definedName>
    <definedName name="UNIFORMANCES16R98C13" hidden="1">#REF!</definedName>
    <definedName name="UNIFORMANCES16R98C22" hidden="1">#REF!</definedName>
    <definedName name="UNIFORMANCES16R98C24" hidden="1">#REF!</definedName>
    <definedName name="UNIFORMANCES16R99C16" hidden="1">#REF!</definedName>
    <definedName name="UNIFORMANCES16R99C17" hidden="1">#REF!</definedName>
    <definedName name="UNIFORMANCES16R99C18" hidden="1">#REF!</definedName>
    <definedName name="UNIFORMANCES16R99C22" hidden="1">#REF!</definedName>
    <definedName name="UNIFORMANCES16R99C24" hidden="1">#REF!</definedName>
    <definedName name="wedqwe" hidden="1">#REF!</definedName>
    <definedName name="weqe" hidden="1">#REF!</definedName>
    <definedName name="weqeweqw" hidden="1">#REF!</definedName>
    <definedName name="wjygfq" hidden="1">#REF!</definedName>
    <definedName name="wqdc" hidden="1">#REF!</definedName>
    <definedName name="wqe12e" hidden="1">#REF!</definedName>
    <definedName name="wqeqweq" hidden="1">#REF!</definedName>
    <definedName name="wrn.ACTUAL._.V._.BUDGET." hidden="1">{#N/A,#N/A,FALSE,"ACC";#N/A,#N/A,FALSE,"100%";#N/A,#N/A,FALSE,"BWM";#N/A,#N/A,FALSE,"GYM";#N/A,#N/A,FALSE,"PDM";#N/A,#N/A,FALSE,"SRM";#N/A,#N/A,FALSE,"NPM";#N/A,#N/A,FALSE,"GGM";#N/A,#N/A,FALSE,"MRM";#N/A,#N/A,FALSE,"RVM";#N/A,#N/A,FALSE,"SWM";#N/A,#N/A,FALSE,"MOM"}</definedName>
    <definedName name="wrn.all." hidden="1">{#N/A,#N/A,FALSE,"East Anglia";#N/A,#N/A,FALSE,"Great Western";#N/A,#N/A,FALSE,"LNE";#N/A,#N/A,FALSE,"Midlands";#N/A,#N/A,FALSE,"Scotland";#N/A,#N/A,FALSE,"North West";#N/A,#N/A,FALSE,"Southern";#N/A,#N/A,FALSE,"Central";#N/A,#N/A,FALSE,"MS";#N/A,#N/A,FALSE,"WCML";#N/A,#N/A,FALSE,"TL2000";#N/A,#N/A,FALSE,"Corporate";#N/A,#N/A,FALSE,"CTRL";#N/A,#N/A,FALSE,"Intra-group Summary";"year1",#N/A,FALSE,"IZT";"year2",#N/A,FALSE,"IZT"}</definedName>
    <definedName name="wrn.AMP._.Report." hidden="1">{#N/A,#N/A,FALSE,"Others AMP";#N/A,#N/A,FALSE,"S4 AMP";#N/A,#N/A,FALSE,"S5 Amp Tunnels"}</definedName>
    <definedName name="wrn.Balance." hidden="1">{"Balance",#N/A,FALSE,"Balancing"}</definedName>
    <definedName name="wrn.Balance_All." hidden="1">{"Balance",#N/A,FALSE,"Balancing";"Man_Adj",#N/A,FALSE,"Balancing"}</definedName>
    <definedName name="wrn.Budget_All." hidden="1">{"JVSUMM",#N/A,FALSE,"JV Summ";"JVJVN",#N/A,FALSE,"Output - 7";"JVJVY",#N/A,FALSE,"Output - 8";"JVJVG",#N/A,FALSE,"Output - 9";"JVHBI",#N/A,FALSE,"Output - 10"}</definedName>
    <definedName name="wrn.CQCA._.Joint._.Venture." hidden="1">{"Report",#N/A,FALSE,"Cover";"Report",#N/A,FALSE,"Contents";"Report",#N/A,FALSE,"Executive Summary";"Report",#N/A,FALSE,"Safety Review";"Report",#N/A,FALSE,"Key Financial Targets";"Report",#N/A,FALSE,"Marketing Outlook";"Report",#N/A,FALSE,"Marketing Outlook (2)";"Report",#N/A,FALSE,"Operations Review";"Report",#N/A,FALSE,"Human Resource Review";"Report",#N/A,FALSE,"Variance Budget Ytd";"Report",#N/A,FALSE,"Variance Budget Ytd (JV)";"Report",#N/A,FALSE,"Variance Budget FY";"Report",#N/A,FALSE,"Variance Budget FY (JV)";"Report",#N/A,FALSE,"Income Statement";"Report",#N/A,FALSE,"Income Statement (JV)";"Report",#N/A,FALSE,"Revenue Analysis - FY";"Report",#N/A,FALSE,"Revenue Analysis - FY (JV)";"Report",#N/A,FALSE,"Cost Analysis - FY";"Report",#N/A,FALSE,"Cost Analysis - FY (JV)";"Report",#N/A,FALSE,"Financial Targets";"Report",#N/A,FALSE,"Financial Targets (JV)";"Report",#N/A,FALSE,"Environmental";"Report",#N/A,FALSE,"Production KPIs";"Report",#N/A,FALSE,"Production KPIs (1)";"Report",#N/A,FALSE,"Cost KPIs";"Report",#N/A,FALSE,"Cost KPIs (2)";"Report",#N/A,FALSE,"Asset KPIs";"Report",#N/A,FALSE,"Asset KPIs (2)";"Report",#N/A,FALSE,"Asset KPIs CAPEX";"Report",#N/A,FALSE,"Asset KPIs - CAPEX (2)";"Report",#N/A,FALSE,"Revenue KPIs";"Report",#N/A,FALSE,"Revenue KPIs (2)";"Report",#N/A,FALSE,"Safety KPIs";"Report",#N/A,FALSE,"People KPIs";"Report",#N/A,FALSE,"People KPIs (2)";"Report",#N/A,FALSE,"Debtors"}</definedName>
    <definedName name="wrn.def9806." hidden="1">{#N/A,#N/A,FALSE,"DEF1";#N/A,#N/A,FALSE,"DEF2";#N/A,#N/A,FALSE,"DEF3"}</definedName>
    <definedName name="wrn.Delete" hidden="1">{"Report",#N/A,FALSE,"Cover";"Report",#N/A,FALSE,"Contents";"Report",#N/A,FALSE,"Executive Summary";"Report",#N/A,FALSE,"Safety Review";"Report",#N/A,FALSE,"Key Financial Targets";"Report",#N/A,FALSE,"Marketing Outlook";"Report",#N/A,FALSE,"Marketing Outlook (2)";"Report",#N/A,FALSE,"Operations Review";"Report",#N/A,FALSE,"Human Resource Review";"Report",#N/A,FALSE,"Variance Forecast Mo";"Report",#N/A,FALSE,"Variance Forecast (2)";"Report",#N/A,FALSE,"Variance from Budget";"Report",#N/A,FALSE,"Variance Budget Ytd";"Report",#N/A,FALSE,"Variance from Budget FY";"Report",#N/A,FALSE,"Variance Budget FY (2)";"Report",#N/A,FALSE,"Variance Previous Full Yr";"Report",#N/A,FALSE,"Variance Previous Full Yr (2)";"Report",#N/A,FALSE,"Income &amp; Cash Flow";"Report",#N/A,FALSE,"Balance Sheet";"Report",#N/A,FALSE,"ROC Analysis - Full Year";"Report",#N/A,FALSE,"Revenue Analysis - Full Yr";"Report",#N/A,FALSE,"Cost Analysis - Full Yr";"Report",#N/A,FALSE,"Cash Flow Analysis - FY";"Report",#N/A,FALSE,"Financial Targets";"Report",#N/A,FALSE,"Environmental";"Report",#N/A,FALSE,"Production KPIs (1)";"Report",#N/A,FALSE,"Production KPIs (2)";"Report",#N/A,FALSE,"Cost KPIs (1)";"Report",#N/A,FALSE,"Cost KPIs (2)";"Report",#N/A,FALSE,"Asset KPIs (1)";"Report",#N/A,FALSE,"Asset KPIs (2)";"Report",#N/A,FALSE,"Asset KPIs CAPEX";"Report",#N/A,FALSE,"Asset KPIs - CAPEX (2)";"Report",#N/A,FALSE,"Revenue KPIs";"Report",#N/A,FALSE,"Revenue KPIs (2)";"Report",#N/A,FALSE,"Safety KPIs";"Report",#N/A,FALSE,"People KPIs";"Report",#N/A,FALSE,"People KPIs (2)";"Report",#N/A,FALSE,"Finance KPIs";"Report",#N/A,FALSE,"Debtors";"Report",#N/A,FALSE,"Corporate Overhead YTD";"Report",#N/A,FALSE,"Marketing Costs"}</definedName>
    <definedName name="wrn.Delete2" hidden="1">{"Cover Page",#N/A,FALSE,"Cover";"Report",#N/A,FALSE,"Contents";"Report",#N/A,FALSE,"Executive Summary";"Calc",#N/A,FALSE,"Executive Summary";"Report",#N/A,FALSE,"Safety Review";"Calc",#N/A,FALSE,"Safety Review";"Report",#N/A,FALSE,"Key Financial Targets";"Calc",#N/A,FALSE,"Key Financial Targets";"Report",#N/A,FALSE,"Marketing Outlook";"Calc",#N/A,FALSE,"Marketing Outlook"}</definedName>
    <definedName name="wrn.deletee." hidden="1">{"Report",#N/A,FALSE,"Cover";"Report",#N/A,FALSE,"Contents";"Report",#N/A,FALSE,"Executive Summary";"Report",#N/A,FALSE,"Safety Review";"Report",#N/A,FALSE,"Key Financial Targets";"Report",#N/A,FALSE,"Marketing Outlook";"Report",#N/A,FALSE,"Marketing Outlook (2)";"Report",#N/A,FALSE,"Operations Review";"Report",#N/A,FALSE,"Human Resource Review";"Report",#N/A,FALSE,"Variance Forecast Mo";"Report",#N/A,FALSE,"Variance Forecast (2)";"Report",#N/A,FALSE,"Variance from Budget";"Report",#N/A,FALSE,"Variance Budget Ytd";"Report",#N/A,FALSE,"Variance from Budget FY";"Report",#N/A,FALSE,"Variance Budget FY (2)";"Report",#N/A,FALSE,"Variance Previous Full Yr";"Report",#N/A,FALSE,"Variance Previous Full Yr (2)";"Report",#N/A,FALSE,"Income &amp; Cash Flow";"Report",#N/A,FALSE,"Balance Sheet";"Report",#N/A,FALSE,"ROC Analysis - Full Year";"Report",#N/A,FALSE,"Revenue Analysis - Full Yr";"Report",#N/A,FALSE,"Cost Analysis - Full Yr";"Report",#N/A,FALSE,"Cash Flow Analysis - FY";"Report",#N/A,FALSE,"Financial Targets";"Report",#N/A,FALSE,"Environmental";"Report",#N/A,FALSE,"Production KPIs (1)";"Report",#N/A,FALSE,"Production KPIs (2)";"Report",#N/A,FALSE,"Cost KPIs (1)";"Report",#N/A,FALSE,"Cost KPIs (2)";"Report",#N/A,FALSE,"Asset KPIs (1)";"Report",#N/A,FALSE,"Asset KPIs (2)";"Report",#N/A,FALSE,"Asset KPIs CAPEX";"Report",#N/A,FALSE,"Asset KPIs - CAPEX (2)";"Report",#N/A,FALSE,"Revenue KPIs";"Report",#N/A,FALSE,"Revenue KPIs (2)";"Report",#N/A,FALSE,"Safety KPIs";"Report",#N/A,FALSE,"People KPIs";"Report",#N/A,FALSE,"People KPIs (2)";"Report",#N/A,FALSE,"Finance KPIs";"Report",#N/A,FALSE,"Debtors";"Report",#N/A,FALSE,"Corporate Overhead YTD";"Report",#N/A,FALSE,"Marketing Costs"}</definedName>
    <definedName name="wrn.Differences._.only." hidden="1">{#N/A,#N/A,FALSE,"Other OT Diffs ";#N/A,#N/A,FALSE,"AMP OT DIFFS";#N/A,#N/A,FALSE,"Spend Diffs"}</definedName>
    <definedName name="wrn.EXEC_1." hidden="1">{"EXEC",#N/A,TRUE,"Header";"EXEC_1",#N/A,TRUE,"Summary_1"}</definedName>
    <definedName name="wrn.EXEC_2." hidden="1">{"EXEC",#N/A,FALSE,"Header";"EXEC_2",#N/A,FALSE,"Summary_2"}</definedName>
    <definedName name="wrn.EXEC_3." hidden="1">{"EXEC",#N/A,FALSE,"Header";"EXEC_3",#N/A,FALSE,"Summary_3"}</definedName>
    <definedName name="wrn.EXEC_4." hidden="1">{"EXEC",#N/A,FALSE,"Header";"EXEC_4",#N/A,FALSE,"Summary_4"}</definedName>
    <definedName name="wrn.First._.half." hidden="1">{#N/A,#N/A,TRUE,"Inflation";#N/A,#N/A,TRUE,"HCA Summary";#N/A,#N/A,TRUE,"Operating ratio graphs";#N/A,#N/A,TRUE,"HCA";#N/A,#N/A,TRUE,"Revenue";#N/A,#N/A,TRUE,"Opex";#N/A,#N/A,TRUE,"Fixed assets";#N/A,#N/A,TRUE,"Reserves"}</definedName>
    <definedName name="wrn.FIXED._.ASSETS." hidden="1">{#N/A,#N/A,TRUE,"FA 1 &amp; 2";#N/A,#N/A,TRUE,"FA 3 &amp; 4";#N/A,#N/A,TRUE,"FA 5 &amp; 6";#N/A,#N/A,TRUE,"FA 7 &amp; 8";#N/A,#N/A,TRUE,"FA 9 &amp; 10";#N/A,#N/A,TRUE,"FA 11";#N/A,#N/A,TRUE,"FA 12";#N/A,#N/A,TRUE,"FA 13";#N/A,#N/A,TRUE,"FA 14 &amp; 15"}</definedName>
    <definedName name="wrn.forecast." hidden="1">{#N/A,#N/A,FALSE,"model"}</definedName>
    <definedName name="wrn.forecast2" hidden="1">{#N/A,#N/A,FALSE,"model"}</definedName>
    <definedName name="wrn.forecastassumptions." hidden="1">{#N/A,#N/A,FALSE,"model"}</definedName>
    <definedName name="wrn.forecastassumptions2" hidden="1">{#N/A,#N/A,FALSE,"model"}</definedName>
    <definedName name="wrn.FULL._.REPORT." hidden="1">{#N/A,#N/A,FALSE,"US$";#N/A,#N/A,FALSE,"SUMMARY";#N/A,#N/A,FALSE,"DET.SUMM";#N/A,#N/A,FALSE,"BACK-UP";#N/A,#N/A,FALSE,"INDIRECTS";#N/A,#N/A,FALSE,"PARAMETERS";#N/A,#N/A,FALSE,"RATES"}</definedName>
    <definedName name="wrn.history2" hidden="1">{#N/A,#N/A,FALSE,"model"}</definedName>
    <definedName name="wrn.informe._.de._.precios." localSheetId="57" hidden="1">{"informe precios",#N/A,TRUE,"tablas imprimir";"graficos informe",#N/A,TRUE,"graficos"}</definedName>
    <definedName name="wrn.informe._.de._.precios." localSheetId="59" hidden="1">{"informe precios",#N/A,TRUE,"tablas imprimir";"graficos informe",#N/A,TRUE,"graficos"}</definedName>
    <definedName name="wrn.informe._.de._.precios." localSheetId="60" hidden="1">{"informe precios",#N/A,TRUE,"tablas imprimir";"graficos informe",#N/A,TRUE,"graficos"}</definedName>
    <definedName name="wrn.informe._.de._.precios." localSheetId="50" hidden="1">{"informe precios",#N/A,TRUE,"tablas imprimir";"graficos informe",#N/A,TRUE,"graficos"}</definedName>
    <definedName name="wrn.informe._.de._.precios." localSheetId="52" hidden="1">{"informe precios",#N/A,TRUE,"tablas imprimir";"graficos informe",#N/A,TRUE,"graficos"}</definedName>
    <definedName name="wrn.informe._.de._.precios." localSheetId="53" hidden="1">{"informe precios",#N/A,TRUE,"tablas imprimir";"graficos informe",#N/A,TRUE,"graficos"}</definedName>
    <definedName name="wrn.informe._.de._.precios." localSheetId="54" hidden="1">{"informe precios",#N/A,TRUE,"tablas imprimir";"graficos informe",#N/A,TRUE,"graficos"}</definedName>
    <definedName name="wrn.informe._.de._.precios." localSheetId="55" hidden="1">{"informe precios",#N/A,TRUE,"tablas imprimir";"graficos informe",#N/A,TRUE,"graficos"}</definedName>
    <definedName name="wrn.informe._.de._.precios." localSheetId="56" hidden="1">{"informe precios",#N/A,TRUE,"tablas imprimir";"graficos informe",#N/A,TRUE,"graficos"}</definedName>
    <definedName name="wrn.informe._.de._.precios." localSheetId="58" hidden="1">{"informe precios",#N/A,TRUE,"tablas imprimir";"graficos informe",#N/A,TRUE,"graficos"}</definedName>
    <definedName name="wrn.informe._.de._.precios." localSheetId="3" hidden="1">{"informe precios",#N/A,TRUE,"tablas imprimir";"graficos informe",#N/A,TRUE,"graficos"}</definedName>
    <definedName name="wrn.informe._.de._.precios." hidden="1">{"informe precios",#N/A,TRUE,"tablas imprimir";"graficos informe",#N/A,TRUE,"graficos"}</definedName>
    <definedName name="wrn.INFORMETEC." hidden="1">{#N/A,#N/A,FALSE,"TEC-01";#N/A,#N/A,FALSE,"TEC - 02";#N/A,#N/A,FALSE,"TEC - 03";#N/A,#N/A,FALSE,"TEC - 04";#N/A,#N/A,FALSE,"TEC-07";#N/A,#N/A,FALSE,"TEC-08";#N/A,#N/A,FALSE,"TEC - 09A";#N/A,#N/A,FALSE,"TEC - 09B";#N/A,#N/A,FALSE,"TEC - 09C";#N/A,#N/A,FALSE,"TEC - 10";#N/A,#N/A,FALSE,"TEC-11"}</definedName>
    <definedName name="wrn.INFORMETEC.1" hidden="1">{#N/A,#N/A,FALSE,"TEC-01";#N/A,#N/A,FALSE,"TEC - 02";#N/A,#N/A,FALSE,"TEC - 03";#N/A,#N/A,FALSE,"TEC - 04";#N/A,#N/A,FALSE,"TEC-07";#N/A,#N/A,FALSE,"TEC-08";#N/A,#N/A,FALSE,"TEC - 09A";#N/A,#N/A,FALSE,"TEC - 09B";#N/A,#N/A,FALSE,"TEC - 09C";#N/A,#N/A,FALSE,"TEC - 10";#N/A,#N/A,FALSE,"TEC-11"}</definedName>
    <definedName name="wrn.Izt." hidden="1">{"year1",#N/A,FALSE,"IZT";"year2",#N/A,FALSE,"IZT"}</definedName>
    <definedName name="wrn.junk" hidden="1">{"Report",#N/A,FALSE,"Cover";"Report",#N/A,FALSE,"Contents";"Report",#N/A,FALSE,"Executive Summary";"Report",#N/A,FALSE,"Safety Review";"Report",#N/A,FALSE,"Key Financial Targets";"Report",#N/A,FALSE,"Marketing Outlook";"Report",#N/A,FALSE,"Marketing Outlook (2)";"Report",#N/A,FALSE,"Operations Review";"Report",#N/A,FALSE,"Human Resource Review";"Report",#N/A,FALSE,"Variance Budget Ytd";"Report",#N/A,FALSE,"Variance Budget Ytd (JV)";"Report",#N/A,FALSE,"Variance Budget FY";"Report",#N/A,FALSE,"Variance Budget FY (JV)";"Report",#N/A,FALSE,"Income Statement";"Report",#N/A,FALSE,"Income Statement (JV)";"Report",#N/A,FALSE,"Revenue Analysis - FY";"Report",#N/A,FALSE,"Revenue Analysis - FY (JV)";"Report",#N/A,FALSE,"Cost Analysis - FY";"Report",#N/A,FALSE,"Cost Analysis - FY (JV)";"Report",#N/A,FALSE,"Financial Targets";"Report",#N/A,FALSE,"Financial Targets (JV)";"Report",#N/A,FALSE,"Environmental";"Report",#N/A,FALSE,"Production KPIs";"Report",#N/A,FALSE,"Production KPIs (1)";"Report",#N/A,FALSE,"Cost KPIs";"Report",#N/A,FALSE,"Cost KPIs (2)";"Report",#N/A,FALSE,"Asset KPIs";"Report",#N/A,FALSE,"Asset KPIs (2)";"Report",#N/A,FALSE,"Asset KPIs CAPEX";"Report",#N/A,FALSE,"Asset KPIs - CAPEX (2)";"Report",#N/A,FALSE,"Revenue KPIs";"Report",#N/A,FALSE,"Revenue KPIs (2)";"Report",#N/A,FALSE,"Safety KPIs";"Report",#N/A,FALSE,"People KPIs";"Report",#N/A,FALSE,"People KPIs (2)";"Report",#N/A,FALSE,"Debtors"}</definedName>
    <definedName name="wrn.junk2" hidden="1">{"Report",#N/A,FALSE,"Cover";"Report",#N/A,FALSE,"Contents";"Report",#N/A,FALSE,"Executive Summary";"Report",#N/A,FALSE,"Safety Review";"Report",#N/A,FALSE,"Key Financial Targets";"Report",#N/A,FALSE,"Marketing Outlook";"Report",#N/A,FALSE,"Marketing Outlook (2)";"Report",#N/A,FALSE,"Operations Review";"Report",#N/A,FALSE,"Human Resource Review";"Report",#N/A,FALSE,"Variance Forecast Mo";"Report",#N/A,FALSE,"Variance Forecast (2)";"Report",#N/A,FALSE,"Variance from Budget";"Report",#N/A,FALSE,"Variance Budget Ytd";"Report",#N/A,FALSE,"Variance from Budget FY";"Report",#N/A,FALSE,"Variance Budget FY (2)";"Report",#N/A,FALSE,"Variance Previous Full Yr";"Report",#N/A,FALSE,"Variance Previous Full Yr (2)";"Report",#N/A,FALSE,"Income &amp; Cash Flow";"Report",#N/A,FALSE,"Balance Sheet";"Report",#N/A,FALSE,"ROC Analysis - Full Year";"Report",#N/A,FALSE,"Revenue Analysis - Full Yr";"Report",#N/A,FALSE,"Cost Analysis - Full Yr";"Report",#N/A,FALSE,"Cash Flow Analysis - FY";"Report",#N/A,FALSE,"Financial Targets";"Report",#N/A,FALSE,"Environmental";"Report",#N/A,FALSE,"Production KPIs (1)";"Report",#N/A,FALSE,"Production KPIs (2)";"Report",#N/A,FALSE,"Cost KPIs (1)";"Report",#N/A,FALSE,"Cost KPIs (2)";"Report",#N/A,FALSE,"Asset KPIs (1)";"Report",#N/A,FALSE,"Asset KPIs (2)";"Report",#N/A,FALSE,"Asset KPIs CAPEX";"Report",#N/A,FALSE,"Asset KPIs - CAPEX (2)";"Report",#N/A,FALSE,"Revenue KPIs";"Report",#N/A,FALSE,"Revenue KPIs (2)";"Report",#N/A,FALSE,"Safety KPIs";"Report",#N/A,FALSE,"People KPIs";"Report",#N/A,FALSE,"People KPIs (2)";"Report",#N/A,FALSE,"Finance KPIs";"Report",#N/A,FALSE,"Debtors";"Report",#N/A,FALSE,"Corporate Overhead YTD";"Report",#N/A,FALSE,"Marketing Costs"}</definedName>
    <definedName name="wrn.Main_Stats." hidden="1">{"JVSumm_Report",#N/A,FALSE,"JV Summ";"Newman_Report",#N/A,FALSE,"Output - 7";"Yandi_Report",#N/A,FALSE,"Output - 8"}</definedName>
    <definedName name="wrn.Mining._.Perfromance._.Report." hidden="1">{#N/A,#N/A,FALSE,"1";#N/A,#N/A,FALSE,"2";#N/A,#N/A,FALSE,"3";#N/A,#N/A,FALSE,"4";#N/A,#N/A,FALSE,"5";#N/A,#N/A,FALSE,"6";#N/A,#N/A,FALSE,"7";#N/A,#N/A,FALSE,"8";#N/A,#N/A,FALSE,"9";#N/A,#N/A,FALSE,"10";#N/A,#N/A,FALSE,"11";#N/A,#N/A,FALSE,"12";#N/A,#N/A,FALSE,"13";#N/A,#N/A,FALSE,"14";#N/A,#N/A,FALSE,"15";#N/A,#N/A,FALSE,"16";#N/A,#N/A,FALSE,"17";#N/A,#N/A,FALSE,"18";#N/A,#N/A,FALSE,"19";#N/A,#N/A,FALSE,"20";#N/A,#N/A,FALSE,"21";#N/A,#N/A,FALSE,"22";#N/A,#N/A,FALSE,"23";#N/A,#N/A,FALSE,"24";#N/A,#N/A,FALSE,"25";#N/A,#N/A,FALSE,"26";#N/A,#N/A,FALSE,"27";#N/A,#N/A,FALSE,"28";#N/A,#N/A,FALSE,"29";#N/A,#N/A,FALSE,"30";#N/A,#N/A,FALSE,"31";#N/A,#N/A,FALSE,"32";#N/A,#N/A,FALSE,"33";#N/A,#N/A,FALSE,"34";#N/A,#N/A,FALSE,"35";#N/A,#N/A,FALSE,"36";#N/A,#N/A,FALSE,"37";#N/A,#N/A,FALSE,"38";#N/A,#N/A,FALSE,"39";#N/A,#N/A,FALSE,"40";#N/A,#N/A,FALSE,"41"}</definedName>
    <definedName name="wrn.Monthly._.Business._.Performance._.Review." hidden="1">{"Report",#N/A,FALSE,"Cover";"Report",#N/A,FALSE,"Contents";"Report",#N/A,FALSE,"Executive Summary";"Report",#N/A,FALSE,"Safety Review";"Report",#N/A,FALSE,"Key Financial Targets";"Report",#N/A,FALSE,"Marketing Outlook";"Report",#N/A,FALSE,"Marketing Outlook (2)";"Report",#N/A,FALSE,"Operations Review";"Report",#N/A,FALSE,"Human Resource Review";"Report",#N/A,FALSE,"Variance Forecast Mo";"Report",#N/A,FALSE,"Variance Forecast (2)";"Report",#N/A,FALSE,"Variance from Budget";"Report",#N/A,FALSE,"Variance Budget Ytd";"Report",#N/A,FALSE,"Variance from Budget FY";"Report",#N/A,FALSE,"Variance Budget FY (2)";"Report",#N/A,FALSE,"Variance Previous Full Yr";"Report",#N/A,FALSE,"Variance Previous Full Yr (2)";"Report",#N/A,FALSE,"Income &amp; Cash Flow";"Report",#N/A,FALSE,"Balance Sheet";"Report",#N/A,FALSE,"ROC Analysis - Full Year";"Report",#N/A,FALSE,"Revenue Analysis - Full Yr";"Report",#N/A,FALSE,"Cost Analysis - Full Yr";"Report",#N/A,FALSE,"Cash Flow Analysis - FY";"Report",#N/A,FALSE,"Financial Targets";"Report",#N/A,FALSE,"Environmental";"Report",#N/A,FALSE,"Production KPIs (1)";"Report",#N/A,FALSE,"Production KPIs (2)";"Report",#N/A,FALSE,"Cost KPIs (1)";"Report",#N/A,FALSE,"Cost KPIs (2)";"Report",#N/A,FALSE,"Asset KPIs (1)";"Report",#N/A,FALSE,"Asset KPIs (2)";"Report",#N/A,FALSE,"Asset KPIs CAPEX";"Report",#N/A,FALSE,"Asset KPIs - CAPEX (2)";"Report",#N/A,FALSE,"Revenue KPIs";"Report",#N/A,FALSE,"Revenue KPIs (2)";"Report",#N/A,FALSE,"Safety KPIs";"Report",#N/A,FALSE,"People KPIs";"Report",#N/A,FALSE,"People KPIs (2)";"Report",#N/A,FALSE,"Finance KPIs";"Report",#N/A,FALSE,"Debtors";"Report",#N/A,FALSE,"Corporate Overhead YTD";"Report",#N/A,FALSE,"Marketing Costs"}</definedName>
    <definedName name="wrn.Monthly._.Business._.Report." hidden="1">{"Cover Page",#N/A,FALSE,"Cover";"Report",#N/A,FALSE,"Contents";"Report",#N/A,FALSE,"Executive Summary";"Calc",#N/A,FALSE,"Executive Summary";"Report",#N/A,FALSE,"Safety Review";"Calc",#N/A,FALSE,"Safety Review";"Report",#N/A,FALSE,"Key Financial Targets";"Calc",#N/A,FALSE,"Key Financial Targets";"Report",#N/A,FALSE,"Marketing Outlook";"Calc",#N/A,FALSE,"Marketing Outlook"}</definedName>
    <definedName name="wrn.NEW." hidden="1">{#N/A,#N/A,FALSE,"Title";#N/A,#N/A,FALSE,"Index";#N/A,#N/A,FALSE,"Comm";#N/A,#N/A,FALSE,"A1";#N/A,#N/A,FALSE,"A2";#N/A,#N/A,FALSE,"A3";#N/A,#N/A,FALSE,"A4";#N/A,#N/A,FALSE,"A5";#N/A,#N/A,FALSE,"A6";#N/A,#N/A,FALSE,"A7";#N/A,#N/A,FALSE,"A8";#N/A,#N/A,FALSE,"A9";#N/A,#N/A,FALSE,"B1";#N/A,#N/A,FALSE,"B2";#N/A,#N/A,FALSE,"C1";#N/A,#N/A,FALSE,"C2";#N/A,#N/A,FALSE,"C3";#N/A,#N/A,FALSE,"C4";#N/A,#N/A,FALSE,"C5";#N/A,#N/A,FALSE,"D1";#N/A,#N/A,FALSE,"D2";#N/A,#N/A,FALSE,"D3";#N/A,#N/A,FALSE,"E1";#N/A,#N/A,FALSE,"E2";#N/A,#N/A,FALSE,"H1";#N/A,#N/A,FALSE,"H2";#N/A,#N/A,FALSE,"Summ";#N/A,#N/A,FALSE,"H3";#N/A,#N/A,FALSE,"H4";#N/A,#N/A,FALSE,"A10"}</definedName>
    <definedName name="wrn.PARTIAL._.REPORT." hidden="1">{#N/A,#N/A,FALSE,"US$";#N/A,#N/A,FALSE,"SUMMARY";#N/A,#N/A,FALSE,"DET.SUMM";#N/A,#N/A,FALSE,"BACK-UP";#N/A,#N/A,FALSE,"INDIRECTS"}</definedName>
    <definedName name="wrn.PERF._.REP." hidden="1">{#N/A,#N/A,FALSE,"Cover";#N/A,#N/A,FALSE,"KPM Summary";#N/A,#N/A,FALSE,"Safety";#N/A,#N/A,FALSE,"Enviro";#N/A,#N/A,FALSE,"Highlights";#N/A,#N/A,FALSE,"Nopat";#N/A,#N/A,FALSE,"Cash Flow";#N/A,#N/A,FALSE,"Bal Sheet";#N/A,#N/A,FALSE,"Hours";#N/A,#N/A,FALSE,"Margin";#N/A,#N/A,FALSE,"Overhead";#N/A,#N/A,FALSE,"Customers";#N/A,#N/A,FALSE,"Bus Dev";#N/A,#N/A,FALSE,"Cont. Improv";#N/A,#N/A,FALSE,"People 1";#N/A,#N/A,FALSE,"People 2";#N/A,#N/A,FALSE,"Service Delivery";#N/A,#N/A,FALSE,"Value Added";#N/A,#N/A,FALSE,"Glossary";#N/A,#N/A,FALSE,"Income";#N/A,#N/A,FALSE,"balsht";#N/A,#N/A,FALSE,"Finance";#N/A,#N/A,FALSE,"EBIT";#N/A,#N/A,FALSE,"Distribution";#N/A,#N/A,FALSE,"Div4"}</definedName>
    <definedName name="wrn.Period._.End." hidden="1">{#N/A,#N/A,FALSE,"Spo Ole";#N/A,#N/A,FALSE,"Spool";#N/A,#N/A,FALSE,"AMP OT Diffs";#N/A,#N/A,FALSE,"Other OT Diffs ";#N/A,#N/A,FALSE,"Spend Diffs"}</definedName>
    <definedName name="wrn.PHSF_all." hidden="1">{"PHSF_SHIP",#N/A,FALSE,"Input - 1";"PHSF_STACK",#N/A,FALSE,"Input - 1";"PHSF_SUMM",#N/A,FALSE,"Input - 1"}</definedName>
    <definedName name="wrn.Presentation._.copies." hidden="1">{"outturn",#N/A,TRUE,"HCA";#N/A,#N/A,TRUE,"HCA Summary";#N/A,#N/A,TRUE,"Operating ratio graphs";"Profit and loss",#N/A,TRUE,"HCA"}</definedName>
    <definedName name="wrn.printall." hidden="1">{#N/A,#N/A,FALSE,"Fcsting";#N/A,#N/A,FALSE,"Summary";#N/A,#N/A,FALSE,"RVM";#N/A,#N/A,FALSE,"MRM";#N/A,#N/A,FALSE,"GYM";#N/A,#N/A,FALSE,"GYM Proj";#N/A,#N/A,FALSE,"HPP";#N/A,#N/A,FALSE,"NPM";#N/A,#N/A,FALSE,"PDM";#N/A,#N/A,FALSE,"SRM";#N/A,#N/A,FALSE,"BWM";#N/A,#N/A,FALSE,"GGM (2)";#N/A,#N/A,FALSE,"GGM";#N/A,#N/A,FALSE,"CRM";#N/A,#N/A,FALSE,"MR Town";#N/A,#N/A,FALSE,"Moranbah CQCA";#N/A,#N/A,FALSE,"Moranbah Rvm";#N/A,#N/A,FALSE,"Emerald";#N/A,#N/A,FALSE,"Dysart";#N/A,#N/A,FALSE,"Labs-Ports";#N/A,#N/A,FALSE,"EFO";#N/A,#N/A,FALSE,"BWM Town";#N/A,#N/A,FALSE,"Brisbane";#N/A,#N/A,FALSE,"Bus Dev Proj"}</definedName>
    <definedName name="wrn.printalla." hidden="1">{#N/A,#N/A,FALSE,"Fcsting";#N/A,#N/A,FALSE,"Summary";#N/A,#N/A,FALSE,"RVM";#N/A,#N/A,FALSE,"MRM";#N/A,#N/A,FALSE,"GYM";#N/A,#N/A,FALSE,"GYM Proj";#N/A,#N/A,FALSE,"HPP";#N/A,#N/A,FALSE,"NPM";#N/A,#N/A,FALSE,"PDM";#N/A,#N/A,FALSE,"SRM";#N/A,#N/A,FALSE,"BWM";#N/A,#N/A,FALSE,"GGM (2)";#N/A,#N/A,FALSE,"GGM";#N/A,#N/A,FALSE,"CRM";#N/A,#N/A,FALSE,"MR Town";#N/A,#N/A,FALSE,"Moranbah CQCA";#N/A,#N/A,FALSE,"Moranbah Rvm";#N/A,#N/A,FALSE,"Emerald";#N/A,#N/A,FALSE,"Dysart";#N/A,#N/A,FALSE,"Labs-Ports";#N/A,#N/A,FALSE,"EFO";#N/A,#N/A,FALSE,"BWM Town";#N/A,#N/A,FALSE,"Brisbane";#N/A,#N/A,FALSE,"Bus Dev Proj"}</definedName>
    <definedName name="wrn.Profit._.and._.loss._.account._.detail." hidden="1">{#N/A,#N/A,FALSE,"HCA";#N/A,#N/A,FALSE,"Revenue";#N/A,#N/A,FALSE,"Opex";#N/A,#N/A,FALSE,"AMP"}</definedName>
    <definedName name="wrn.RES._.DEV." hidden="1">{#N/A,#N/A,FALSE,"ResDev"}</definedName>
    <definedName name="wrn.Second._.half." hidden="1">{#N/A,#N/A,TRUE,"Provisions and pensions";#N/A,#N/A,TRUE,"AMP";#N/A,#N/A,TRUE,"Debt";#N/A,#N/A,TRUE,"WC";#N/A,#N/A,TRUE,"Cash";#N/A,#N/A,TRUE,"Divis";#N/A,#N/A,TRUE,"Tax";#N/A,#N/A,TRUE,"Losses and ACT";#N/A,#N/A,TRUE,"Profit uplifts";#N/A,#N/A,TRUE,"Enhancement data"}</definedName>
    <definedName name="wrn.Spend._.by._.driver." hidden="1">{"ECML Programme",#N/A,TRUE,"Summary";"Leeds 1st Programme",#N/A,TRUE,"Summary";"Sunderland Direct",#N/A,TRUE,"Summary";"Customer driven",#N/A,TRUE,"Summary";"Safety",#N/A,TRUE,"Summary";"Legal requirement",#N/A,TRUE,"Summary";"Performance",#N/A,TRUE,"Summary";"Renewal of failed asset",#N/A,TRUE,"Summary";"Signalling renewals",#N/A,TRUE,"Summary";"Track renewals",#N/A,TRUE,"Summary";"SRP",#N/A,TRUE,"Summary";"Structures renewals",#N/A,TRUE,"Summary";"Scheme completion",#N/A,TRUE,"Summary"}</definedName>
    <definedName name="wrn.Spend._.by._.Funding._.Catagory." hidden="1">{"AMP Property",#N/A,FALSE,"Summary";"AMP Track",#N/A,FALSE,"Summary";"Backlog 1 and 2",#N/A,FALSE,"Summary";"Backlog 3",#N/A,FALSE,"Summary";"AMP Structures",#N/A,FALSE,"Summary";"Stready State",#N/A,FALSE,"Summary";"Improvement",#N/A,FALSE,"Summary";"Enhancement",#N/A,FALSE,"Summary"}</definedName>
    <definedName name="wrn.Spool._.And._.Spool._.Only." hidden="1">{#N/A,#N/A,FALSE,"Spo Ole";#N/A,#N/A,FALSE,"Spool"}</definedName>
    <definedName name="wrn.Tax._.copies." hidden="1">{#N/A,#N/A,TRUE,"HCA";#N/A,#N/A,TRUE,"Tax";#N/A,#N/A,TRUE,"Losses and ACT";#N/A,#N/A,TRUE,"Divis";#N/A,#N/A,TRUE,"Reserves";#N/A,#N/A,TRUE,"Enhancement data"}</definedName>
    <definedName name="wrn.VAR._.ANALYSIS." hidden="1">{#N/A,#N/A,FALSE,"ACC";#N/A,#N/A,FALSE,"100%";#N/A,#N/A,FALSE,"BWM";#N/A,#N/A,FALSE,"GYM";#N/A,#N/A,FALSE,"PDM";#N/A,#N/A,FALSE,"SRM";#N/A,#N/A,FALSE,"NPM";#N/A,#N/A,FALSE,"GGM";#N/A,#N/A,FALSE,"MRM";#N/A,#N/A,FALSE,"RVM";#N/A,#N/A,FALSE,"SWM"}</definedName>
    <definedName name="XRefColumnsCount" hidden="1">6</definedName>
    <definedName name="XRefCopy3Row" hidden="1">#REF!</definedName>
    <definedName name="XRefCopy4" hidden="1">#REF!</definedName>
    <definedName name="XRefCopy5" hidden="1">#REF!</definedName>
    <definedName name="XRefCopy6" hidden="1">#REF!</definedName>
    <definedName name="XRefCopyRangeCount" hidden="1">9</definedName>
    <definedName name="XRefPaste1Row" hidden="1">#REF!</definedName>
    <definedName name="XRefPasteRangeCount" hidden="1">7</definedName>
    <definedName name="xx" hidden="1">#REF!</definedName>
    <definedName name="xxxx" hidden="1">{#N/A,#N/A,FALSE,"Title";#N/A,#N/A,FALSE,"Index";#N/A,#N/A,FALSE,"Comm";#N/A,#N/A,FALSE,"A1";#N/A,#N/A,FALSE,"A2";#N/A,#N/A,FALSE,"A3";#N/A,#N/A,FALSE,"A4";#N/A,#N/A,FALSE,"A5";#N/A,#N/A,FALSE,"A6";#N/A,#N/A,FALSE,"A7";#N/A,#N/A,FALSE,"A8";#N/A,#N/A,FALSE,"A9";#N/A,#N/A,FALSE,"B1";#N/A,#N/A,FALSE,"B2";#N/A,#N/A,FALSE,"C1";#N/A,#N/A,FALSE,"C2";#N/A,#N/A,FALSE,"C3";#N/A,#N/A,FALSE,"C4";#N/A,#N/A,FALSE,"C5";#N/A,#N/A,FALSE,"D1";#N/A,#N/A,FALSE,"D2";#N/A,#N/A,FALSE,"D3";#N/A,#N/A,FALSE,"E1";#N/A,#N/A,FALSE,"E2";#N/A,#N/A,FALSE,"H1";#N/A,#N/A,FALSE,"H2";#N/A,#N/A,FALSE,"Summ";#N/A,#N/A,FALSE,"H3";#N/A,#N/A,FALSE,"H4";#N/A,#N/A,FALSE,"A10"}</definedName>
    <definedName name="xxxxxx" hidden="1">{#N/A,#N/A,FALSE,"East Anglia";#N/A,#N/A,FALSE,"Great Western";#N/A,#N/A,FALSE,"LNE";#N/A,#N/A,FALSE,"Midlands";#N/A,#N/A,FALSE,"Scotland";#N/A,#N/A,FALSE,"North West";#N/A,#N/A,FALSE,"Southern";#N/A,#N/A,FALSE,"Central";#N/A,#N/A,FALSE,"MS";#N/A,#N/A,FALSE,"WCML";#N/A,#N/A,FALSE,"TL2000";#N/A,#N/A,FALSE,"Corporate";#N/A,#N/A,FALSE,"CTRL";#N/A,#N/A,FALSE,"Intra-group Summary";"year1",#N/A,FALSE,"IZT";"year2",#N/A,FALSE,"IZT"}</definedName>
    <definedName name="xxxxxxx" hidden="1">{#N/A,#N/A,TRUE,"FA 1 &amp; 2";#N/A,#N/A,TRUE,"FA 3 &amp; 4";#N/A,#N/A,TRUE,"FA 5 &amp; 6";#N/A,#N/A,TRUE,"FA 7 &amp; 8";#N/A,#N/A,TRUE,"FA 9 &amp; 10";#N/A,#N/A,TRUE,"FA 11";#N/A,#N/A,TRUE,"FA 12";#N/A,#N/A,TRUE,"FA 13";#N/A,#N/A,TRUE,"FA 14 &amp; 15"}</definedName>
    <definedName name="yjguj" hidden="1">{#N/A,#N/A,FALSE,"Title";#N/A,#N/A,FALSE,"Index";#N/A,#N/A,FALSE,"Comm";#N/A,#N/A,FALSE,"A1";#N/A,#N/A,FALSE,"A2";#N/A,#N/A,FALSE,"A3";#N/A,#N/A,FALSE,"A4";#N/A,#N/A,FALSE,"A5";#N/A,#N/A,FALSE,"A6";#N/A,#N/A,FALSE,"A7";#N/A,#N/A,FALSE,"A8";#N/A,#N/A,FALSE,"A9";#N/A,#N/A,FALSE,"B1";#N/A,#N/A,FALSE,"B2";#N/A,#N/A,FALSE,"C1";#N/A,#N/A,FALSE,"C2";#N/A,#N/A,FALSE,"C3";#N/A,#N/A,FALSE,"C4";#N/A,#N/A,FALSE,"C5";#N/A,#N/A,FALSE,"D1";#N/A,#N/A,FALSE,"D2";#N/A,#N/A,FALSE,"D3";#N/A,#N/A,FALSE,"E1";#N/A,#N/A,FALSE,"E2";#N/A,#N/A,FALSE,"H1";#N/A,#N/A,FALSE,"H2";#N/A,#N/A,FALSE,"Summ";#N/A,#N/A,FALSE,"H3";#N/A,#N/A,FALSE,"H4";#N/A,#N/A,FALSE,"A10"}</definedName>
    <definedName name="Z">#REF!</definedName>
    <definedName name="zz" hidden="1">{#N/A,#N/A,TRUE,"FA 1 &amp; 2";#N/A,#N/A,TRUE,"FA 3 &amp; 4";#N/A,#N/A,TRUE,"FA 5 &amp; 6";#N/A,#N/A,TRUE,"FA 7 &amp; 8";#N/A,#N/A,TRUE,"FA 9 &amp; 10";#N/A,#N/A,TRUE,"FA 11";#N/A,#N/A,TRUE,"FA 12";#N/A,#N/A,TRUE,"FA 13";#N/A,#N/A,TRUE,"FA 14 &amp; 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90" i="136" l="1"/>
  <c r="B89" i="136"/>
  <c r="A90" i="136"/>
  <c r="A89" i="136"/>
  <c r="B86" i="136"/>
  <c r="B85" i="136"/>
  <c r="A86" i="136"/>
  <c r="A85" i="136"/>
  <c r="B47" i="104" l="1"/>
  <c r="C47" i="104"/>
  <c r="B82" i="136"/>
  <c r="B81" i="136"/>
  <c r="A82" i="136"/>
  <c r="A81" i="136"/>
  <c r="A78" i="136" l="1"/>
  <c r="A77" i="136"/>
  <c r="A76" i="136"/>
  <c r="B78" i="136"/>
  <c r="B77" i="136"/>
  <c r="B76" i="136"/>
  <c r="B73" i="136"/>
  <c r="B72" i="136"/>
  <c r="B71" i="136"/>
  <c r="B70" i="136"/>
  <c r="B69" i="136"/>
  <c r="B68" i="136"/>
  <c r="B67" i="136"/>
  <c r="B66" i="136"/>
  <c r="B65" i="136"/>
  <c r="B64" i="136"/>
  <c r="B63" i="136"/>
  <c r="B62" i="136"/>
  <c r="B60" i="136"/>
  <c r="B61" i="136"/>
  <c r="A73" i="136" l="1"/>
  <c r="A72" i="136"/>
  <c r="A71" i="136"/>
  <c r="A70" i="136"/>
  <c r="A69" i="136"/>
  <c r="A68" i="136"/>
  <c r="A67" i="136"/>
  <c r="A66" i="136"/>
  <c r="A65" i="136"/>
  <c r="A64" i="136"/>
  <c r="A63" i="136"/>
  <c r="A62" i="136"/>
  <c r="A61" i="136"/>
  <c r="A60" i="136"/>
  <c r="B57" i="136"/>
  <c r="B56" i="136"/>
  <c r="B55" i="136"/>
  <c r="B54" i="136"/>
  <c r="B53" i="136"/>
  <c r="B52" i="136"/>
  <c r="B51" i="136"/>
  <c r="B50" i="136"/>
  <c r="A57" i="136"/>
  <c r="A56" i="136"/>
  <c r="A55" i="136"/>
  <c r="A54" i="136"/>
  <c r="A53" i="136"/>
  <c r="A52" i="136"/>
  <c r="A51" i="136"/>
  <c r="A50" i="136"/>
  <c r="B47" i="136" l="1"/>
  <c r="B46" i="136"/>
  <c r="B45" i="136"/>
  <c r="B44" i="136"/>
  <c r="B43" i="136"/>
  <c r="B42" i="136"/>
  <c r="B41" i="136"/>
  <c r="B40" i="136"/>
  <c r="B39" i="136"/>
  <c r="B38" i="136"/>
  <c r="B37" i="136"/>
  <c r="B36" i="136"/>
  <c r="B35" i="136"/>
  <c r="B34" i="136"/>
  <c r="B33" i="136"/>
  <c r="A47" i="136"/>
  <c r="A46" i="136"/>
  <c r="A45" i="136"/>
  <c r="A44" i="136"/>
  <c r="A43" i="136"/>
  <c r="A42" i="136"/>
  <c r="A41" i="136"/>
  <c r="A40" i="136"/>
  <c r="A39" i="136"/>
  <c r="A38" i="136"/>
  <c r="A37" i="136"/>
  <c r="A36" i="136"/>
  <c r="A35" i="136"/>
  <c r="A34" i="136"/>
  <c r="A33" i="136"/>
  <c r="B30" i="136"/>
  <c r="B29" i="136"/>
  <c r="B28" i="136"/>
  <c r="B27" i="136"/>
  <c r="B26" i="136"/>
  <c r="B25" i="136"/>
  <c r="B24" i="136"/>
  <c r="B23" i="136"/>
  <c r="B22" i="136"/>
  <c r="A30" i="136"/>
  <c r="A29" i="136"/>
  <c r="A28" i="136"/>
  <c r="A27" i="136"/>
  <c r="A26" i="136"/>
  <c r="A25" i="136"/>
  <c r="A24" i="136"/>
  <c r="A23" i="136"/>
  <c r="A22" i="136"/>
  <c r="B21" i="136"/>
  <c r="A21" i="136"/>
  <c r="B18" i="136"/>
  <c r="B17" i="136"/>
  <c r="B16" i="136"/>
  <c r="B15" i="136"/>
  <c r="B14" i="136"/>
  <c r="B13" i="136"/>
  <c r="B12" i="136"/>
  <c r="B11" i="136"/>
  <c r="B10" i="136"/>
  <c r="B9" i="136"/>
  <c r="B8" i="136"/>
  <c r="B7" i="136"/>
  <c r="B6" i="136"/>
  <c r="B5" i="136"/>
  <c r="A6" i="136"/>
  <c r="A18" i="136"/>
  <c r="A17" i="136"/>
  <c r="A16" i="136"/>
  <c r="A15" i="136"/>
  <c r="A14" i="136"/>
  <c r="A13" i="136"/>
  <c r="A12" i="136"/>
  <c r="A11" i="136"/>
  <c r="A10" i="136"/>
  <c r="A9" i="136"/>
  <c r="A8" i="136"/>
  <c r="A7" i="136"/>
  <c r="A5" i="136"/>
  <c r="B4" i="136"/>
  <c r="A4" i="136"/>
</calcChain>
</file>

<file path=xl/sharedStrings.xml><?xml version="1.0" encoding="utf-8"?>
<sst xmlns="http://schemas.openxmlformats.org/spreadsheetml/2006/main" count="2274" uniqueCount="1117">
  <si>
    <t>Cuadro I.1.1</t>
  </si>
  <si>
    <t xml:space="preserve">PIB </t>
  </si>
  <si>
    <t xml:space="preserve">IPC </t>
  </si>
  <si>
    <t xml:space="preserve">(var. anual, % promedio) </t>
  </si>
  <si>
    <t xml:space="preserve">Tipo de cambio </t>
  </si>
  <si>
    <t xml:space="preserve">($/US$, promedio, valor nominal) </t>
  </si>
  <si>
    <t xml:space="preserve">Precio del cobre </t>
  </si>
  <si>
    <t xml:space="preserve">(USc$/lb, promedio, BML) </t>
  </si>
  <si>
    <t>Fuente: Ministerio de Hacienda.</t>
  </si>
  <si>
    <r>
      <t>Cuadro I.2.1</t>
    </r>
    <r>
      <rPr>
        <sz val="10"/>
        <rFont val="Calibri"/>
        <family val="2"/>
        <scheme val="minor"/>
      </rPr>
      <t> </t>
    </r>
  </si>
  <si>
    <r>
      <t> </t>
    </r>
    <r>
      <rPr>
        <sz val="10"/>
        <rFont val="Calibri"/>
        <family val="2"/>
        <scheme val="minor"/>
      </rPr>
      <t> </t>
    </r>
  </si>
  <si>
    <t>(1)</t>
  </si>
  <si>
    <t>(2)</t>
  </si>
  <si>
    <t>(3) = (2) - (1)</t>
  </si>
  <si>
    <t>Var. real anual (%)</t>
  </si>
  <si>
    <t>(% del PIB)</t>
  </si>
  <si>
    <t>TRANSACCIONES QUE AFECTAN EL PATRIMONIO NETO </t>
  </si>
  <si>
    <t>Ingresos tributarios netos </t>
  </si>
  <si>
    <t>Cobre bruto </t>
  </si>
  <si>
    <t>Imposiciones previsionales </t>
  </si>
  <si>
    <t>Donaciones </t>
  </si>
  <si>
    <t>Rentas de la propiedad </t>
  </si>
  <si>
    <t>Ingresos de operación </t>
  </si>
  <si>
    <t>Otros ingresos </t>
  </si>
  <si>
    <t>TRANSACCIONES EN ACTIVOS NO FINANCIEROS</t>
  </si>
  <si>
    <t>Venta de activos físicos </t>
  </si>
  <si>
    <t>TOTAL</t>
  </si>
  <si>
    <t>Fuente: Dipres. </t>
  </si>
  <si>
    <t>MM$</t>
  </si>
  <si>
    <t>% del PIB</t>
  </si>
  <si>
    <t>1. Impuestos a la Renta</t>
  </si>
  <si>
    <t>Declaración anual</t>
  </si>
  <si>
    <t xml:space="preserve">   Impuestos</t>
  </si>
  <si>
    <t>Sistemas de pagos</t>
  </si>
  <si>
    <t>Declaración y Pago Mensual</t>
  </si>
  <si>
    <t>Pagos Provisionales Mensuales</t>
  </si>
  <si>
    <t>2. Impuesto al Valor Agregado</t>
  </si>
  <si>
    <t>I.V.A Declarado</t>
  </si>
  <si>
    <t>Crédito Especial Empresas Constructoras</t>
  </si>
  <si>
    <t>Devoluciones</t>
  </si>
  <si>
    <t>3. Impuestos a Productos Específicos</t>
  </si>
  <si>
    <t xml:space="preserve">    Tabacos, Cigarros y Cigarrillos</t>
  </si>
  <si>
    <t xml:space="preserve">    Combustibles</t>
  </si>
  <si>
    <t xml:space="preserve">    Derechos de Extracción Ley de Pesca</t>
  </si>
  <si>
    <t>4. Impuestos a los Actos Jurídicos</t>
  </si>
  <si>
    <t>5. Impuestos al Comercio Exterior</t>
  </si>
  <si>
    <t>6. Otros</t>
  </si>
  <si>
    <t>Fluctuación Deudores más Diferencias Pendientes</t>
  </si>
  <si>
    <t>Otros</t>
  </si>
  <si>
    <t>INGRESOS NETOS POR IMPUESTOS</t>
  </si>
  <si>
    <t>  </t>
  </si>
  <si>
    <t xml:space="preserve">   Minería privada</t>
  </si>
  <si>
    <t xml:space="preserve">   Resto de contribuyentes </t>
  </si>
  <si>
    <t>Ingresos netos por impuestos</t>
  </si>
  <si>
    <t>Fuente: Dipres.</t>
  </si>
  <si>
    <t>Cuadro I.3.1</t>
  </si>
  <si>
    <t>Total ingresos</t>
  </si>
  <si>
    <t>Ingresos Tributarios Netos</t>
  </si>
  <si>
    <t xml:space="preserve">     Tributación Minería Privada</t>
  </si>
  <si>
    <t xml:space="preserve">     Tributación Resto de Contribuyentes</t>
  </si>
  <si>
    <t>Cobre bruto</t>
  </si>
  <si>
    <t>Imposiciones Previsionales de Salud</t>
  </si>
  <si>
    <t>(1) Las cifras correspondientes a Otros ingresos no tienen ajuste cíclico por lo que los ingresos efectivos son iguales a los cíclicamente ajustados. Estas contemplan los ingresos por Donaciones, Rentas de la Propiedad, Ingresos de Operación, Otros Ingresos, Ventas de Activos Físicos y las Imposiciones Previsionales del Ministerio del Trabajo.</t>
  </si>
  <si>
    <t>Cuadro I.4.1</t>
  </si>
  <si>
    <t>Fuente: Dipres. </t>
  </si>
  <si>
    <r>
      <t>Cuadro I.4.2</t>
    </r>
    <r>
      <rPr>
        <sz val="10"/>
        <rFont val="Calibri"/>
        <family val="2"/>
      </rPr>
      <t> </t>
    </r>
  </si>
  <si>
    <r>
      <t>TOTAL</t>
    </r>
    <r>
      <rPr>
        <sz val="10"/>
        <rFont val="Calibri"/>
        <family val="2"/>
      </rPr>
      <t> </t>
    </r>
  </si>
  <si>
    <r>
      <t>MM$</t>
    </r>
    <r>
      <rPr>
        <sz val="10"/>
        <rFont val="Calibri"/>
        <family val="2"/>
      </rPr>
      <t> </t>
    </r>
  </si>
  <si>
    <r>
      <t>% del PIB</t>
    </r>
    <r>
      <rPr>
        <sz val="10"/>
        <rFont val="Calibri"/>
        <family val="2"/>
      </rPr>
      <t> </t>
    </r>
  </si>
  <si>
    <r>
      <t>TRANSACCIONES QUE AFECTAN EL PATRIMONIO NETO</t>
    </r>
    <r>
      <rPr>
        <sz val="10"/>
        <rFont val="Calibri"/>
        <family val="2"/>
      </rPr>
      <t> </t>
    </r>
  </si>
  <si>
    <t>Personal </t>
  </si>
  <si>
    <t>Bienes y servicios de consumo y producción </t>
  </si>
  <si>
    <t>Intereses  </t>
  </si>
  <si>
    <t>Subsidios y donaciones </t>
  </si>
  <si>
    <t>Prestaciones previsionales </t>
  </si>
  <si>
    <t>Otros </t>
  </si>
  <si>
    <r>
      <t>TRANSACCIONES EN ACTIVOS NO FINANCIEROS</t>
    </r>
    <r>
      <rPr>
        <sz val="10"/>
        <rFont val="Calibri"/>
        <family val="2"/>
      </rPr>
      <t> </t>
    </r>
  </si>
  <si>
    <t>Inversión </t>
  </si>
  <si>
    <t>Transferencias de capital </t>
  </si>
  <si>
    <t>Cuadro I.5.1</t>
  </si>
  <si>
    <t>Total Ingresos Efectivos</t>
  </si>
  <si>
    <t>Total Ingresos Cíclicamente Ajustados</t>
  </si>
  <si>
    <t>(3)</t>
  </si>
  <si>
    <t>Total Gastos</t>
  </si>
  <si>
    <t>(1)-(3)</t>
  </si>
  <si>
    <t>Balance Efectivo</t>
  </si>
  <si>
    <t>(2)-(3)</t>
  </si>
  <si>
    <t>Balance Cíclicamente Ajustado</t>
  </si>
  <si>
    <t>Cuadro I.6.1</t>
  </si>
  <si>
    <t>(millones de dólares y % del PIB)</t>
  </si>
  <si>
    <t>MMUS$</t>
  </si>
  <si>
    <t>FEES</t>
  </si>
  <si>
    <t>FRP</t>
  </si>
  <si>
    <t>OATP</t>
  </si>
  <si>
    <t>FpE</t>
  </si>
  <si>
    <t>FAR</t>
  </si>
  <si>
    <t>Fondo TAC</t>
  </si>
  <si>
    <t>Activos Consolidados del TP</t>
  </si>
  <si>
    <t>Cuadro I.7.1</t>
  </si>
  <si>
    <t>(millones de dólares)</t>
  </si>
  <si>
    <t>%</t>
  </si>
  <si>
    <t>Deuda Total</t>
  </si>
  <si>
    <t xml:space="preserve">Bonos </t>
  </si>
  <si>
    <t>BID</t>
  </si>
  <si>
    <t>BIRF</t>
  </si>
  <si>
    <t>Banco Estado</t>
  </si>
  <si>
    <t>Deuda Interna</t>
  </si>
  <si>
    <t>Deuda Externa</t>
  </si>
  <si>
    <t>Total activos del Tesoro Público</t>
  </si>
  <si>
    <t>Total deuda bruta</t>
  </si>
  <si>
    <t>Cuadro II.1.2</t>
  </si>
  <si>
    <t>Cuadro II.2.1</t>
  </si>
  <si>
    <t>TRANSACCIONES QUE AFECTAN EL PATRIMONIO NETO</t>
  </si>
  <si>
    <t>Ingresos tributarios netos</t>
  </si>
  <si>
    <t xml:space="preserve">    Tributación minería privada</t>
  </si>
  <si>
    <t xml:space="preserve">    Tributación resto contribuyentes</t>
  </si>
  <si>
    <t>Imposiciones previsionales</t>
  </si>
  <si>
    <t>Donaciones</t>
  </si>
  <si>
    <t>Rentas de la propiedad</t>
  </si>
  <si>
    <t>Ingresos de operación</t>
  </si>
  <si>
    <t>Otros ingresos</t>
  </si>
  <si>
    <t>Venta de activos físicos</t>
  </si>
  <si>
    <t>Cuadro II.2.2</t>
  </si>
  <si>
    <t xml:space="preserve">    Declaración Anual</t>
  </si>
  <si>
    <t xml:space="preserve">       Impuestos</t>
  </si>
  <si>
    <t xml:space="preserve">       Sistemas de Pago</t>
  </si>
  <si>
    <t xml:space="preserve">    Declaración y Pago Mensual</t>
  </si>
  <si>
    <t xml:space="preserve">    Pagos Provisionales Mensuales</t>
  </si>
  <si>
    <t xml:space="preserve">    I.V.A. Declarado</t>
  </si>
  <si>
    <t xml:space="preserve">    Crédito Especial Empresas Constructoras</t>
  </si>
  <si>
    <t xml:space="preserve">    Devoluciones</t>
  </si>
  <si>
    <t xml:space="preserve">    Fluctuación Deudores más Diferencias Pendientes</t>
  </si>
  <si>
    <t xml:space="preserve">    Otros</t>
  </si>
  <si>
    <t>Cuadro II.3.1</t>
  </si>
  <si>
    <t>    Ventas Codelco (MTFM) </t>
  </si>
  <si>
    <t>    Producción GMP10 (MTFM) </t>
  </si>
  <si>
    <t>Cuadro II.3.2</t>
  </si>
  <si>
    <t>Total Ingresos</t>
  </si>
  <si>
    <t xml:space="preserve">       Tributación Minería Privada</t>
  </si>
  <si>
    <t xml:space="preserve">       Tributación Resto de Contribuyentes    </t>
  </si>
  <si>
    <t>Imposiciones Previsionales Salud</t>
  </si>
  <si>
    <t>Gasto del Gobierno Central Total</t>
  </si>
  <si>
    <t>(1) - (3)</t>
  </si>
  <si>
    <t>(2) - (3)</t>
  </si>
  <si>
    <t>Cuadro II.5.1</t>
  </si>
  <si>
    <t>Deuda Bruta saldo ejercicio anterior</t>
  </si>
  <si>
    <t>Transacciones en activos financieros</t>
  </si>
  <si>
    <t>Deuda Bruta saldo final</t>
  </si>
  <si>
    <t>Cuadro II.6.1</t>
  </si>
  <si>
    <t>Cuadro III.3.1</t>
  </si>
  <si>
    <t>Cuadro III.4.1</t>
  </si>
  <si>
    <t>moneda nacional + moneda extranjera</t>
  </si>
  <si>
    <t>TOTAL INGRESOS</t>
  </si>
  <si>
    <t>Tributación minería privada</t>
  </si>
  <si>
    <t>Tributación resto contribuyentes</t>
  </si>
  <si>
    <t>Cuadro III.4.2</t>
  </si>
  <si>
    <t>Cuadro III.4.3</t>
  </si>
  <si>
    <t>Cobre</t>
  </si>
  <si>
    <t> </t>
  </si>
  <si>
    <t>   Tributación minería privada  </t>
  </si>
  <si>
    <t>   Tributación resto contribuyentes </t>
  </si>
  <si>
    <t>Imposiciones previsionales de salud </t>
  </si>
  <si>
    <r>
      <t>Otros Ingresos</t>
    </r>
    <r>
      <rPr>
        <vertAlign val="superscript"/>
        <sz val="10"/>
        <rFont val="Calibri"/>
        <family val="2"/>
      </rPr>
      <t xml:space="preserve"> (1)</t>
    </r>
    <r>
      <rPr>
        <sz val="10"/>
        <rFont val="Calibri"/>
        <family val="2"/>
      </rPr>
      <t> </t>
    </r>
  </si>
  <si>
    <t>Cuadro III.5.1</t>
  </si>
  <si>
    <t>Cuadro III.6.2</t>
  </si>
  <si>
    <t>Gasto Gobierno Central Total</t>
  </si>
  <si>
    <t>Gasto Gobierno Central Presupuestario</t>
  </si>
  <si>
    <t>Gasto Gobierno Central Extrapresupuestario</t>
  </si>
  <si>
    <t>Cuadro III.6.1</t>
  </si>
  <si>
    <t xml:space="preserve">Total Ingresos Efectivos   </t>
  </si>
  <si>
    <t xml:space="preserve">Total Gastos Comprometidos   </t>
  </si>
  <si>
    <t xml:space="preserve">Ingresos Cíclicamente Ajustados   </t>
  </si>
  <si>
    <t>(4)</t>
  </si>
  <si>
    <t>Meta BCA (% del PIB)</t>
  </si>
  <si>
    <t>(5)</t>
  </si>
  <si>
    <t>Nivel de gasto compatible con meta</t>
  </si>
  <si>
    <t>(6)</t>
  </si>
  <si>
    <t xml:space="preserve">Diferencia Gasto / Holgura (5)-(2) </t>
  </si>
  <si>
    <t>(7)</t>
  </si>
  <si>
    <t>(8)</t>
  </si>
  <si>
    <t>(9)</t>
  </si>
  <si>
    <t>Balance efectivo compatible con meta (1)-(5) (% del PIB)</t>
  </si>
  <si>
    <t>Cuadro III.7.1</t>
  </si>
  <si>
    <t>Déficit Fiscal Gobierno Central Total</t>
  </si>
  <si>
    <t>(millones de pesos de cada año)</t>
  </si>
  <si>
    <t>Cuadro A.I.1</t>
  </si>
  <si>
    <t>Variable</t>
  </si>
  <si>
    <t>Valor</t>
  </si>
  <si>
    <t>Fuente</t>
  </si>
  <si>
    <t>(centavos de dólar por libra)</t>
  </si>
  <si>
    <t>Fuentes: Ministerio de Hacienda y Dipres.</t>
  </si>
  <si>
    <t>Cuadro A.I.2</t>
  </si>
  <si>
    <t>Período</t>
  </si>
  <si>
    <t>Tipo de cambio nominal (pesos por dólar)</t>
  </si>
  <si>
    <t>Precio del cobre BML (centavos de dólar por libra)</t>
  </si>
  <si>
    <t>Ventas Cobre Codelco (miles de toneladas)</t>
  </si>
  <si>
    <t>Producción cobre GMP10 (miles de toneladas)</t>
  </si>
  <si>
    <t>Proporción de distribución de las utilidades de las GMP10 al exterior (Z)</t>
  </si>
  <si>
    <t>Costos de operación totales de GMP10 (millones de dólares)</t>
  </si>
  <si>
    <t>Cuadro A.I.3</t>
  </si>
  <si>
    <t>Componente</t>
  </si>
  <si>
    <t>Ingresos efectivos</t>
  </si>
  <si>
    <t>Componente cíclico</t>
  </si>
  <si>
    <t>Ingresos cíclicamente ajustados</t>
  </si>
  <si>
    <t>(1) Ingresos tributarios no mineros (ITNM)</t>
  </si>
  <si>
    <t>(1.1) Impuesto Declaración Anual (abril)</t>
  </si>
  <si>
    <t>(1.3) Impuesto Declaración Mensual (adicional, 2ª categoría, etc.)</t>
  </si>
  <si>
    <t>(1.4) PPM</t>
  </si>
  <si>
    <t>(1.5) Impuestos Indirectos</t>
  </si>
  <si>
    <t>(1.6) Otros</t>
  </si>
  <si>
    <t>(2) Cotizaciones Previsionales de Salud</t>
  </si>
  <si>
    <t>(3) Traspasos cobre Codelco</t>
  </si>
  <si>
    <t>(4) Ingresos tributarios GMP10</t>
  </si>
  <si>
    <t>(4.1) Impuesto Específico a la actividad minera GMP10</t>
  </si>
  <si>
    <t>(4.1.2) PPM</t>
  </si>
  <si>
    <t>(4.2) Impuesto a la Renta de Primera Categoría GMP10</t>
  </si>
  <si>
    <t>(4.2.2) PPM</t>
  </si>
  <si>
    <t>(4.3) Impuesto Adicional GMP10</t>
  </si>
  <si>
    <t>Cuadro A.I.4</t>
  </si>
  <si>
    <t>(2.1) Ingresos tributarios no mineros</t>
  </si>
  <si>
    <t>(2.2) Ingresos cotizaciones previsionales de salud</t>
  </si>
  <si>
    <t xml:space="preserve">(2.3) Ingresos de Codelco </t>
  </si>
  <si>
    <t xml:space="preserve">(2.4) Ingresos tributarios GMP10 </t>
  </si>
  <si>
    <t>(4) Ingresos por intereses</t>
  </si>
  <si>
    <t>(5) Gastos por intereses</t>
  </si>
  <si>
    <t>(6) = (1-4+5) Balance primario efectivo</t>
  </si>
  <si>
    <t>(7) = (3-4+5) Balance primario cíclicamente ajustado</t>
  </si>
  <si>
    <t>Cuadro A.I.5</t>
  </si>
  <si>
    <t>Cuadro A.I.6</t>
  </si>
  <si>
    <t>Cuadro A.I.7</t>
  </si>
  <si>
    <t>Cuadro A.I.8</t>
  </si>
  <si>
    <t>Cuadro A.II.1</t>
  </si>
  <si>
    <t>Ingresos Tributarios GMP10 moneda nacional y extranjera</t>
  </si>
  <si>
    <t>(miles de dólares)</t>
  </si>
  <si>
    <t>Declaración anual de Renta</t>
  </si>
  <si>
    <t>Declaración y pago mensual</t>
  </si>
  <si>
    <t>Impuesto Adicional Retenido</t>
  </si>
  <si>
    <t>Total pagos por impuesto a la Renta</t>
  </si>
  <si>
    <t>Cuadro A.II.2</t>
  </si>
  <si>
    <t>INGRESOS</t>
  </si>
  <si>
    <t xml:space="preserve">    Ingresos tributarios netos</t>
  </si>
  <si>
    <t xml:space="preserve">         Tributación minería privada</t>
  </si>
  <si>
    <t xml:space="preserve">         Tributación resto contribuyentes</t>
  </si>
  <si>
    <t xml:space="preserve">    Cobre bruto</t>
  </si>
  <si>
    <t xml:space="preserve">    Imposiciones previsionales</t>
  </si>
  <si>
    <t xml:space="preserve">    Donaciones</t>
  </si>
  <si>
    <t xml:space="preserve">    Rentas de la propiedad </t>
  </si>
  <si>
    <t xml:space="preserve">    Ingresos de operación</t>
  </si>
  <si>
    <t xml:space="preserve">    Otros ingresos</t>
  </si>
  <si>
    <t>GASTOS</t>
  </si>
  <si>
    <t xml:space="preserve">    Personal</t>
  </si>
  <si>
    <t xml:space="preserve">    Bienes y servicios de consumo y producción</t>
  </si>
  <si>
    <t xml:space="preserve">    Intereses </t>
  </si>
  <si>
    <t xml:space="preserve">    Subsidios y donaciones (1)</t>
  </si>
  <si>
    <t xml:space="preserve">    Prestaciones previsionales (2)</t>
  </si>
  <si>
    <t>RESULTADO OPERATIVO BRUTO</t>
  </si>
  <si>
    <t>ADQUISICION NETA DE ACTIVOS NO FINANCIEROS</t>
  </si>
  <si>
    <t xml:space="preserve">    Venta de activos físicos</t>
  </si>
  <si>
    <t xml:space="preserve">    Inversión</t>
  </si>
  <si>
    <t xml:space="preserve">    Transferencias de capital</t>
  </si>
  <si>
    <t>TOTAL INGRESOS (3)</t>
  </si>
  <si>
    <t>TOTAL GASTOS (4)</t>
  </si>
  <si>
    <t>PRESTAMO NETO/ENDEUDAMIENTO NETO</t>
  </si>
  <si>
    <t>TRANSACCIONES EN ACTIVOS FINANCIEROS (FINANCIAMIENTO)</t>
  </si>
  <si>
    <t>ADQUISICION NETA DE ACTIVOS FINANCIEROS</t>
  </si>
  <si>
    <t xml:space="preserve">    Préstamos</t>
  </si>
  <si>
    <t xml:space="preserve">    Otorgamiento de préstamos</t>
  </si>
  <si>
    <t xml:space="preserve">    Recuperación de prestamos</t>
  </si>
  <si>
    <t xml:space="preserve">    Títulos y valores</t>
  </si>
  <si>
    <t xml:space="preserve">    Inversión financiera</t>
  </si>
  <si>
    <t xml:space="preserve">    Venta de activos financieros</t>
  </si>
  <si>
    <t xml:space="preserve">    Operaciones de cambio</t>
  </si>
  <si>
    <t xml:space="preserve">    Caja</t>
  </si>
  <si>
    <t xml:space="preserve">    Fondos Especiales</t>
  </si>
  <si>
    <t xml:space="preserve">    Giros</t>
  </si>
  <si>
    <t xml:space="preserve">    Depósitos</t>
  </si>
  <si>
    <t xml:space="preserve">    Ajustes por rezagos Fondos Especiales</t>
  </si>
  <si>
    <t xml:space="preserve">    Anticipo de gastos</t>
  </si>
  <si>
    <t xml:space="preserve">    Prepago intereses</t>
  </si>
  <si>
    <t xml:space="preserve">    Devolución anticipada de renta</t>
  </si>
  <si>
    <t>PASIVOS NETOS INCURRIDOS</t>
  </si>
  <si>
    <t xml:space="preserve">   Endeudamiento Externo Neto</t>
  </si>
  <si>
    <t xml:space="preserve">   Endeudamiento</t>
  </si>
  <si>
    <t xml:space="preserve">         Bonos</t>
  </si>
  <si>
    <t xml:space="preserve">         Resto</t>
  </si>
  <si>
    <t xml:space="preserve">   Amortizaciones</t>
  </si>
  <si>
    <t xml:space="preserve">   Endeudamiento Interno Neto</t>
  </si>
  <si>
    <t xml:space="preserve">   Bonos de Reconocimiento</t>
  </si>
  <si>
    <t>FINANCIAMIENTO</t>
  </si>
  <si>
    <t>Notas:</t>
  </si>
  <si>
    <t>(1) Corresponde al concepto de transferencias (corrientes para el gasto) del clasificador presupuestario utilizado en la Ley de Presupuestos.</t>
  </si>
  <si>
    <t>(2) Excluye el pago de bonos de reconocimiento, que se clasifica entre las partidas de financiamiento.</t>
  </si>
  <si>
    <t>(3) Ingresos de Transacciones que afectan el Patrimonio Neto más Venta de activos físicos clasificada en Transacciones en Activos No Financieros.</t>
  </si>
  <si>
    <t>(4) Gastos de Transacciones que afectan el Patrimonio Neto más Inversión y Transferencias de capital clasificadas en Transacciones en Activos No Financieros.</t>
  </si>
  <si>
    <t>Cuadro A.II.3</t>
  </si>
  <si>
    <t>Cuadro A.II.4</t>
  </si>
  <si>
    <t>Cuadro A.II.5</t>
  </si>
  <si>
    <t>Cuadro A.II.6</t>
  </si>
  <si>
    <t>Cuadro A.II.7</t>
  </si>
  <si>
    <t>Cuadro A.II.8</t>
  </si>
  <si>
    <t>Ejecución Presupuestaria Consolidada</t>
  </si>
  <si>
    <t>Cuadro A.II.9</t>
  </si>
  <si>
    <t>Cuadro A.II.10</t>
  </si>
  <si>
    <t>Ejecución Presupuestaria Mineras Privadas Consolidadas</t>
  </si>
  <si>
    <t>Cuadro A.II.11</t>
  </si>
  <si>
    <t>Cuadro A.II.12</t>
  </si>
  <si>
    <t>Ejecución Presupuestaria Sin Mineras Privadas Consolidado</t>
  </si>
  <si>
    <t>Cuadro A.II.13</t>
  </si>
  <si>
    <t>Cuadro A.III.1</t>
  </si>
  <si>
    <t>N° IF</t>
  </si>
  <si>
    <t>Cuadro A.III.2</t>
  </si>
  <si>
    <t>con efectos en los ingresos fiscales</t>
  </si>
  <si>
    <t>Cuadro A.III.3</t>
  </si>
  <si>
    <t>sin efecto en gastos o ingresos fiscales</t>
  </si>
  <si>
    <t>Posición Financiera Neta</t>
  </si>
  <si>
    <t>Total Deuda Bruta</t>
  </si>
  <si>
    <t>Cuadro III.8.1</t>
  </si>
  <si>
    <t>Cuadro III.5.2</t>
  </si>
  <si>
    <r>
      <t>Cobre</t>
    </r>
    <r>
      <rPr>
        <sz val="10"/>
        <rFont val="Calibri"/>
        <family val="2"/>
        <scheme val="minor"/>
      </rPr>
      <t> </t>
    </r>
  </si>
  <si>
    <r>
      <t>Cuadro II.4.1</t>
    </r>
    <r>
      <rPr>
        <sz val="10"/>
        <color theme="1"/>
        <rFont val="Calibri"/>
        <family val="2"/>
        <scheme val="minor"/>
      </rPr>
      <t> </t>
    </r>
  </si>
  <si>
    <r>
      <t>Cuadro II.4.2</t>
    </r>
    <r>
      <rPr>
        <sz val="10"/>
        <rFont val="Calibri"/>
        <family val="2"/>
        <scheme val="minor"/>
      </rPr>
      <t> </t>
    </r>
  </si>
  <si>
    <t xml:space="preserve"> % del PIB</t>
  </si>
  <si>
    <t>Var. real anual (%)</t>
  </si>
  <si>
    <t>(3)=(2)-(1) Variación en el gasto (MM$)</t>
  </si>
  <si>
    <t>Diferencia Gasto (% del PIB)</t>
  </si>
  <si>
    <t xml:space="preserve">Diferencia Gasto (MMUS$) </t>
  </si>
  <si>
    <t>Gasto compatible con la meta de Balance Estructural</t>
  </si>
  <si>
    <t>Variación real anual (%)</t>
  </si>
  <si>
    <t xml:space="preserve">Precio petróleo WTI </t>
  </si>
  <si>
    <t xml:space="preserve">(US$/bbl) </t>
  </si>
  <si>
    <t xml:space="preserve">Demanda Interna </t>
  </si>
  <si>
    <t>(var. anual, %)</t>
  </si>
  <si>
    <t xml:space="preserve">   Consumo Total  </t>
  </si>
  <si>
    <t xml:space="preserve">   (var. anual, %)</t>
  </si>
  <si>
    <t xml:space="preserve">   Formación Bruta de Capital Fijo  </t>
  </si>
  <si>
    <t xml:space="preserve">Exportación de Bienes y Servicios  </t>
  </si>
  <si>
    <t xml:space="preserve">Importación de Bienes y Servicios  </t>
  </si>
  <si>
    <t xml:space="preserve">Cuenta corriente </t>
  </si>
  <si>
    <t>Demanda Interna</t>
  </si>
  <si>
    <t xml:space="preserve">   Consumo Total </t>
  </si>
  <si>
    <t xml:space="preserve">   Formación Bruta de Capital Fijo </t>
  </si>
  <si>
    <t>Exportación de Bienes y Servicios</t>
  </si>
  <si>
    <t>Importación de Bienes y Servicios</t>
  </si>
  <si>
    <t>Cuenta corriente</t>
  </si>
  <si>
    <t>Cuadro III.3.2</t>
  </si>
  <si>
    <t>Cuadro I.1.2</t>
  </si>
  <si>
    <t>N° Boletín</t>
  </si>
  <si>
    <t>N° Mensaje</t>
  </si>
  <si>
    <r>
      <t>Otros ingresos</t>
    </r>
    <r>
      <rPr>
        <vertAlign val="superscript"/>
        <sz val="10"/>
        <color rgb="FF000000"/>
        <rFont val="Calibri"/>
        <family val="2"/>
        <scheme val="minor"/>
      </rPr>
      <t>(1)</t>
    </r>
  </si>
  <si>
    <r>
      <t>TOTAL INGRESOS</t>
    </r>
    <r>
      <rPr>
        <sz val="10"/>
        <rFont val="Calibri"/>
        <family val="2"/>
      </rPr>
      <t> </t>
    </r>
    <r>
      <rPr>
        <b/>
        <sz val="10"/>
        <rFont val="Calibri"/>
        <family val="2"/>
      </rPr>
      <t>ESTRUCTURALES</t>
    </r>
  </si>
  <si>
    <t>Cuadro I.3.2</t>
  </si>
  <si>
    <t>Diferencia en el gasto compatible (%)</t>
  </si>
  <si>
    <t>Fuebte: Dipres</t>
  </si>
  <si>
    <t>(4)=(2)-(1) Variación en el gasto (%)</t>
  </si>
  <si>
    <t>(5)=(2)-(1) Variación en el gasto (% del PIB)</t>
  </si>
  <si>
    <t>Cuadro I.7.3</t>
  </si>
  <si>
    <t>Conciliación de Flujos y Saldos de la Deuda Bruta del Gobierno Central</t>
  </si>
  <si>
    <t>(cifras consolidadas en millones de pesos corrientes)</t>
  </si>
  <si>
    <t>Corrección monetaria y de monedas</t>
  </si>
  <si>
    <t xml:space="preserve">Amortizaciones </t>
  </si>
  <si>
    <t>Endeudamiento</t>
  </si>
  <si>
    <t>Cuadro I.7.4</t>
  </si>
  <si>
    <t>Amortizacion Deuda Interna</t>
  </si>
  <si>
    <t>Amortizacion Deuda Externa</t>
  </si>
  <si>
    <t>IPC (var. anual, % promedio)</t>
  </si>
  <si>
    <t>TCN ($/U$, promedio, valor nominal)</t>
  </si>
  <si>
    <t>Total Activos del Tesoro Público</t>
  </si>
  <si>
    <t>Diferencia en el gasto compatible</t>
  </si>
  <si>
    <t>Escenarios macroeconómicos alternativos</t>
  </si>
  <si>
    <t>Precio de referencia del cobre 2023</t>
  </si>
  <si>
    <t>Promedio 2023</t>
  </si>
  <si>
    <t>Total 2023</t>
  </si>
  <si>
    <t>Cuadro I.2.2</t>
  </si>
  <si>
    <t>Cuadro I.7.2</t>
  </si>
  <si>
    <t>Cuadro I.8.1</t>
  </si>
  <si>
    <t xml:space="preserve">(var. real anual, %) </t>
  </si>
  <si>
    <t>PIB Minero</t>
  </si>
  <si>
    <t>PIB No Minero</t>
  </si>
  <si>
    <t xml:space="preserve">PIB Minero </t>
  </si>
  <si>
    <t xml:space="preserve">PIB No Minero </t>
  </si>
  <si>
    <t xml:space="preserve">(var.real anual, %) </t>
  </si>
  <si>
    <t>Escenario Base</t>
  </si>
  <si>
    <t>PIB (var. anual, %)</t>
  </si>
  <si>
    <t>PIB No Minero (var. anual, %)</t>
  </si>
  <si>
    <t>Demanda Interna (var. anual, %)</t>
  </si>
  <si>
    <t>Escenario Pesimista</t>
  </si>
  <si>
    <t>Escenario Optimista</t>
  </si>
  <si>
    <t>    PIB No Minero Tendencial (% de variación real) </t>
  </si>
  <si>
    <t>    Brecha PIB No Minero (%) </t>
  </si>
  <si>
    <t>Brecha PIB No Minero (%)</t>
  </si>
  <si>
    <t>Cuadro III.9.1</t>
  </si>
  <si>
    <t>Cuadro III.9.2</t>
  </si>
  <si>
    <t>Cuadro III.9.3</t>
  </si>
  <si>
    <t>Cuadro III.9.4</t>
  </si>
  <si>
    <t>Nombre IF</t>
  </si>
  <si>
    <t>2026 </t>
  </si>
  <si>
    <t>Supuestos macroeconómicos 2024</t>
  </si>
  <si>
    <t>Detalle supuestos de crecimiento económico y cuenta corriente 2024</t>
  </si>
  <si>
    <t>(millones de pesos 2024, % de variación real y % del PIB)</t>
  </si>
  <si>
    <t>Parámetros de referencia del Balance Cíclicamente Ajustado 2024</t>
  </si>
  <si>
    <t xml:space="preserve">(millones de pesos 2024, % de variación real y % del PIB) </t>
  </si>
  <si>
    <t>Balance del Gobierno Central Total 2024</t>
  </si>
  <si>
    <t>(millones de pesos 2024 y % del PIB)</t>
  </si>
  <si>
    <t>(millones de pesos 2024)</t>
  </si>
  <si>
    <t>Variables estructurales para 2024</t>
  </si>
  <si>
    <t>Precio de referencia del cobre 2024</t>
  </si>
  <si>
    <t>Proyección de variables económicas efectivas 2024</t>
  </si>
  <si>
    <t>Promedio 2024</t>
  </si>
  <si>
    <t>Total 2024</t>
  </si>
  <si>
    <t>Ingresos efectivos, componente cíclico e ingresos cíclicamente ajustados 2024</t>
  </si>
  <si>
    <t>(1.2) Sistema de pagos (créditos, efecto en abril de 2024)</t>
  </si>
  <si>
    <t>(4.1.1) Impuesto Específico (abril de 2024)</t>
  </si>
  <si>
    <t>(4.1.3) Créditos (abril de 2024)</t>
  </si>
  <si>
    <t>(4.2.1) Impuesto Primera Categoría (abril de 2024)</t>
  </si>
  <si>
    <t>(4.2.3) Créditos (abril de 2024)</t>
  </si>
  <si>
    <t>Balance Cíclicamente Ajustado del Gobierno Central Total 2024</t>
  </si>
  <si>
    <t>Dic 2023</t>
  </si>
  <si>
    <t>DBGC al 31 de diciembre de 2023</t>
  </si>
  <si>
    <t>Ministerio de Hacienda/Comité de expertos, reunido en julio de 2023.</t>
  </si>
  <si>
    <t>Comité de expertos, reunido en julio de 2023.</t>
  </si>
  <si>
    <t>Promedio 2023 ($2024)</t>
  </si>
  <si>
    <t>PIB No Minero</t>
  </si>
  <si>
    <t>(1) PIB proyectado en cada informe.</t>
  </si>
  <si>
    <r>
      <rPr>
        <b/>
        <i/>
        <sz val="10"/>
        <color rgb="FF231F20"/>
        <rFont val="Calibri"/>
        <family val="2"/>
        <scheme val="minor"/>
      </rPr>
      <t>Stock</t>
    </r>
    <r>
      <rPr>
        <b/>
        <sz val="10"/>
        <color rgb="FF231F20"/>
        <rFont val="Calibri"/>
        <family val="2"/>
        <scheme val="minor"/>
      </rPr>
      <t xml:space="preserve"> </t>
    </r>
    <r>
      <rPr>
        <b/>
        <sz val="10"/>
        <color rgb="FF000000"/>
        <rFont val="Calibri"/>
        <family val="2"/>
        <scheme val="minor"/>
      </rPr>
      <t>de deuda del Gobierno Central por acreedor</t>
    </r>
    <r>
      <rPr>
        <sz val="10"/>
        <color rgb="FF231F20"/>
        <rFont val="Calibri"/>
        <family val="2"/>
        <scheme val="minor"/>
      </rPr>
      <t xml:space="preserve"> </t>
    </r>
  </si>
  <si>
    <t xml:space="preserve">      Ingresos por litio de Corfo</t>
  </si>
  <si>
    <t xml:space="preserve">      Resto de rentas de la propiedad</t>
  </si>
  <si>
    <t>Litio</t>
  </si>
  <si>
    <t>    Umbral del litio (% del PIB)</t>
  </si>
  <si>
    <t>Ingresos por litio de Corfo</t>
  </si>
  <si>
    <t>(1) Las cifras correspondientes a Otros ingresos no tienen ajuste cíclico por lo que los ingresos efectivos son iguales a los cíclicamente ajustados. Estas contemplan los ingresos por Donaciones, Rentas de la Propiedad (sin los ingresos por litio de Corfo), Ingresos de Operación, Otros Ingresos, Ventas de Activos Físicos y las Imposiciones Previsionales del Ministerio del Trabajo.</t>
  </si>
  <si>
    <t>(1) PIB estimado en cada informe.</t>
  </si>
  <si>
    <t>Escenario</t>
  </si>
  <si>
    <t>Brecha PIB no minero tendencial/PIB no minero efectivo 2023</t>
  </si>
  <si>
    <t>Comité de expertos, reunido en julio de 2022.</t>
  </si>
  <si>
    <t>PIB no minero (miles de millones de pesos año anterior)</t>
  </si>
  <si>
    <t>PIB tendencial no minero (miles de millones de pesos año anterior)</t>
  </si>
  <si>
    <t xml:space="preserve">IPC (tasa de variación promedio/promedio) </t>
  </si>
  <si>
    <t>Tasa efectiva impuesto adicional asociada al precio del cobre BML</t>
  </si>
  <si>
    <t>Tasa efectiva impuesto adicional asociada al precio de referencia del cobre</t>
  </si>
  <si>
    <t>Umbral del litio</t>
  </si>
  <si>
    <t>Dipres, promedio de los ingresos por Rentas de la Propiedad provenientes de la explotación del litio de Corfo entre agosto de 2018 y julio de 2023, como porcentaje del PIB del período entre julio de 2018 y junio de 2023.</t>
  </si>
  <si>
    <t>(4.1) Royalty Minero GMP10</t>
  </si>
  <si>
    <t>(5) Ingresos por litio de Corfo</t>
  </si>
  <si>
    <t>(6) Otros ingresos sin ajuste cíclico</t>
  </si>
  <si>
    <t>(7)= (1+2+3+4+5+6) Total</t>
  </si>
  <si>
    <r>
      <t>(1) Balance Efectivo (BD</t>
    </r>
    <r>
      <rPr>
        <b/>
        <vertAlign val="subscript"/>
        <sz val="10"/>
        <color rgb="FF000000"/>
        <rFont val="Calibri"/>
        <family val="2"/>
        <scheme val="minor"/>
      </rPr>
      <t>2024</t>
    </r>
    <r>
      <rPr>
        <b/>
        <sz val="10"/>
        <color rgb="FF000000"/>
        <rFont val="Calibri"/>
        <family val="2"/>
        <scheme val="minor"/>
      </rPr>
      <t>)</t>
    </r>
  </si>
  <si>
    <r>
      <t>(2) Efecto Cíclico (AC</t>
    </r>
    <r>
      <rPr>
        <b/>
        <vertAlign val="subscript"/>
        <sz val="10"/>
        <color rgb="FF000000"/>
        <rFont val="Calibri"/>
        <family val="2"/>
        <scheme val="minor"/>
      </rPr>
      <t>2024</t>
    </r>
    <r>
      <rPr>
        <b/>
        <sz val="10"/>
        <color rgb="FF000000"/>
        <rFont val="Calibri"/>
        <family val="2"/>
        <scheme val="minor"/>
      </rPr>
      <t>)</t>
    </r>
  </si>
  <si>
    <t>(2.5) Ingresos por litio de Corfo</t>
  </si>
  <si>
    <r>
      <t>(3)= (1-2) Balance Cíclicamente Ajustado (BCA</t>
    </r>
    <r>
      <rPr>
        <b/>
        <vertAlign val="subscript"/>
        <sz val="10"/>
        <color rgb="FF000000"/>
        <rFont val="Calibri"/>
        <family val="2"/>
        <scheme val="minor"/>
      </rPr>
      <t>2024</t>
    </r>
    <r>
      <rPr>
        <b/>
        <sz val="10"/>
        <color rgb="FF000000"/>
        <rFont val="Calibri"/>
        <family val="2"/>
        <scheme val="minor"/>
      </rPr>
      <t>)</t>
    </r>
  </si>
  <si>
    <t>Precio del Cobre (Usc$/lb, promedio)</t>
  </si>
  <si>
    <t>Pib</t>
  </si>
  <si>
    <t>Diferencia</t>
  </si>
  <si>
    <t>Área</t>
  </si>
  <si>
    <t>Gasto incremental primer año de aplicación</t>
  </si>
  <si>
    <t>Gasto</t>
  </si>
  <si>
    <t>Principales informes financieros</t>
  </si>
  <si>
    <t>IFP 3T24</t>
  </si>
  <si>
    <t>Proyección IFP 3T24</t>
  </si>
  <si>
    <t>(1) Proyección IFP 3T24</t>
  </si>
  <si>
    <t>Gasto compatible con la meta IFP 3T24</t>
  </si>
  <si>
    <t>IFP 4T24</t>
  </si>
  <si>
    <t>IFP 4T24-3T24</t>
  </si>
  <si>
    <t>IFP 4T24/3T24</t>
  </si>
  <si>
    <t>Proyección IFP 4T24</t>
  </si>
  <si>
    <t>(2) Proyección IFP 4T24</t>
  </si>
  <si>
    <t>Gasto compatible con la meta IFP 4T24</t>
  </si>
  <si>
    <t>2027 </t>
  </si>
  <si>
    <t>Supuestos macroeconómicos 2026-2029</t>
  </si>
  <si>
    <t>Detalle supuestos de crecimiento económico y cuenta corriente 2026-2029</t>
  </si>
  <si>
    <t>Ingresos del Gobierno Central Total 2026-2029</t>
  </si>
  <si>
    <t>Parámetros de referencia del Balance Cíclicamente Ajustado 2026-2029</t>
  </si>
  <si>
    <t>Ingresos Cíclicamente ajustados del Gobierno Central Total 2026-2029</t>
  </si>
  <si>
    <t>Actualización de gastos comprometidos para el Gobierno Central Total 2026-2029</t>
  </si>
  <si>
    <t>Gastos Comprometidos 2026-2029</t>
  </si>
  <si>
    <t>Balances del Gobierno Central Total 2026-2029</t>
  </si>
  <si>
    <t>Deuda Bruta del Gobierno Central, cierre estimado 2026-2029</t>
  </si>
  <si>
    <t>Posición Financiera Neta Gobierno Central Total, cierre estimado 2026-2029</t>
  </si>
  <si>
    <t>Balances del Gobierno Central Total 2026-2029, Escenario Pesimista</t>
  </si>
  <si>
    <t>Balances del Gobierno Central Total 2026-2029, Escenario Optimista</t>
  </si>
  <si>
    <t>Posición Financiera Neta Gobierno Central Total, trayectorias estimadas 2026-2029</t>
  </si>
  <si>
    <t>Supuestos macroeconómicos 2025</t>
  </si>
  <si>
    <t>Detalle supuestos de crecimiento económico y cuenta corriente 2025</t>
  </si>
  <si>
    <t>Proyección de Ingresos Gobierno Central Total 2025</t>
  </si>
  <si>
    <t>(millones de pesos 2025, % de variación real y % del PIB)</t>
  </si>
  <si>
    <t>Proyección de ingresos tributarios netos 2025</t>
  </si>
  <si>
    <t>(millones de pesos 2025 y % de variación real)</t>
  </si>
  <si>
    <t>Parámetros de referencia del Balance Cíclicamente Ajustado 2025</t>
  </si>
  <si>
    <t xml:space="preserve">    Precio de referencia (USc$2025/lb) </t>
  </si>
  <si>
    <t>Proyección de ingresos cíclicamente ajustados Gobierno Central Total 2025</t>
  </si>
  <si>
    <t>Gasto del Gobierno Central Total 2025</t>
  </si>
  <si>
    <t xml:space="preserve">(millones de pesos 2025, % de variación real y % del PIB) </t>
  </si>
  <si>
    <t>Balance del Gobierno Central Total 2025</t>
  </si>
  <si>
    <t>(millones de pesos 2025 y % del PIB)</t>
  </si>
  <si>
    <t>(millones de pesos 2025)</t>
  </si>
  <si>
    <t>(millones de pesos 2025 y % de variación real)</t>
  </si>
  <si>
    <t xml:space="preserve">(millones de pesos 2025) </t>
  </si>
  <si>
    <t>(millones de pesos 2025, % de variacion real y % de PIB)</t>
  </si>
  <si>
    <t>Variables estructurales para 2025</t>
  </si>
  <si>
    <t>Precio de referencia del cobre 2025</t>
  </si>
  <si>
    <t>Proyección de variables económicas efectivas 2025</t>
  </si>
  <si>
    <t>Total 2025</t>
  </si>
  <si>
    <t>Promedio 2025</t>
  </si>
  <si>
    <t>Ingresos efectivos, componente cíclico e ingresos cíclicamente ajustados 2025</t>
  </si>
  <si>
    <t>(1.2) Sistema de pagos (créditos, efecto en abril de 2025)</t>
  </si>
  <si>
    <t>(4.1.1) Impuesto Específico (abril de 2025)</t>
  </si>
  <si>
    <t>(4.1.3) Créditos (abril de 2025)</t>
  </si>
  <si>
    <t>(4.2.1) Impuesto Primera Categoría (abril de 2025)</t>
  </si>
  <si>
    <t>(4.2.3) Créditos (abril de 2025)</t>
  </si>
  <si>
    <t>Balance Cíclicamente Ajustado del Gobierno Central Total 2025</t>
  </si>
  <si>
    <t>Ley de Presupuestos 2025</t>
  </si>
  <si>
    <t>Proyección 2025</t>
  </si>
  <si>
    <t>Proyección de ingresos Gobierno Central Total 2024</t>
  </si>
  <si>
    <t>Ejecución 2024</t>
  </si>
  <si>
    <t>Ingresos tributarios acumulados 2024</t>
  </si>
  <si>
    <t>    Precio de referencia (USc$2024/lb) </t>
  </si>
  <si>
    <t>Ingresos Cíclicamente Ajustados del Gobierno Central Total 2024</t>
  </si>
  <si>
    <t>Gastos Gobierno Central Total 2024</t>
  </si>
  <si>
    <t>Gastos Gobierno Central Presupuestario a diciembre 2024</t>
  </si>
  <si>
    <t>Dic 2024</t>
  </si>
  <si>
    <t>DBGC al 31 de diciembre de 2024</t>
  </si>
  <si>
    <t>Brecha PIB no minero tendencial/PIB no minero efectivo 2024</t>
  </si>
  <si>
    <t>Ministerio de Hacienda/Comité de expertos, reunido en julio de 2024.</t>
  </si>
  <si>
    <t>Comité de expertos, reunido en julio de 2024.</t>
  </si>
  <si>
    <t>Promedio 2024 ($2025)</t>
  </si>
  <si>
    <t>Informes financieros de Proyectos de Ley enviados entre septiembre y diciembre 2024,</t>
  </si>
  <si>
    <t>(miles de pesos 2024)</t>
  </si>
  <si>
    <t>Gasto incremental informes financieros de 2024</t>
  </si>
  <si>
    <t>Disminución de ingresos informes financieros de 2024</t>
  </si>
  <si>
    <t>Diferencia 2024-2023</t>
  </si>
  <si>
    <t>Nota: declaración anual, sistema de pagos, crédito especial empresas constructoras, devoluciones de IVA, otros y fluctuación deudores más diferencias pendientes fueron montos negativos en 2023.</t>
  </si>
  <si>
    <t>Activos consolidados del Tesoro Público, cierre efectivo 2021-2024</t>
  </si>
  <si>
    <t>Dipres, promedio de los ingresos por Rentas de la Propiedad provenientes de la explotación del litio de Corfo entre agosto de 2019 y julio de 2024, como porcentaje del PIB del período entre julio de 2019 y junio de 2024.</t>
  </si>
  <si>
    <r>
      <t>(millones de pesos 2024 y % del PIB</t>
    </r>
    <r>
      <rPr>
        <vertAlign val="superscript"/>
        <sz val="10"/>
        <color theme="1"/>
        <rFont val="Calibri"/>
        <family val="2"/>
        <scheme val="minor"/>
      </rPr>
      <t>(1)</t>
    </r>
    <r>
      <rPr>
        <sz val="10"/>
        <color theme="1"/>
        <rFont val="Calibri"/>
        <family val="2"/>
        <scheme val="minor"/>
      </rPr>
      <t>)</t>
    </r>
  </si>
  <si>
    <t>      Tributación minería privada </t>
  </si>
  <si>
    <t>      Tributación resto contribuyentes </t>
  </si>
  <si>
    <t xml:space="preserve">    Ajuste (% del PIB)</t>
  </si>
  <si>
    <t xml:space="preserve">   Capitalización Empresas Públicas</t>
  </si>
  <si>
    <t xml:space="preserve">   Aportes mandatados por Ley</t>
  </si>
  <si>
    <t xml:space="preserve">   Compra acciones CAF y Banco Mundial</t>
  </si>
  <si>
    <t xml:space="preserve">   Otorgamiento de préstamos</t>
  </si>
  <si>
    <r>
      <t>Deuda Bruta del Gobierno Central, cierre 2024</t>
    </r>
    <r>
      <rPr>
        <b/>
        <vertAlign val="superscript"/>
        <sz val="10"/>
        <rFont val="Calibri"/>
        <family val="2"/>
        <scheme val="minor"/>
      </rPr>
      <t>(1)</t>
    </r>
  </si>
  <si>
    <r>
      <t>(millones de pesos 2024 y % del PIB</t>
    </r>
    <r>
      <rPr>
        <vertAlign val="superscript"/>
        <sz val="10"/>
        <color theme="1"/>
        <rFont val="Calibri"/>
        <family val="2"/>
        <scheme val="minor"/>
      </rPr>
      <t>(2)</t>
    </r>
    <r>
      <rPr>
        <sz val="10"/>
        <color theme="1"/>
        <rFont val="Calibri"/>
        <family val="2"/>
        <scheme val="minor"/>
      </rPr>
      <t>)</t>
    </r>
  </si>
  <si>
    <r>
      <t>(millones US$ al 31 de diciembre y % del PIB</t>
    </r>
    <r>
      <rPr>
        <vertAlign val="superscript"/>
        <sz val="10"/>
        <rFont val="Calibri"/>
        <family val="2"/>
        <scheme val="minor"/>
      </rPr>
      <t>(2)</t>
    </r>
    <r>
      <rPr>
        <sz val="10"/>
        <rFont val="Calibri"/>
        <family val="2"/>
        <scheme val="minor"/>
      </rPr>
      <t>)</t>
    </r>
  </si>
  <si>
    <r>
      <t>Posición Financiera Neta Gobierno Central Total, cierre efectivo 2021-2024</t>
    </r>
    <r>
      <rPr>
        <b/>
        <vertAlign val="superscript"/>
        <sz val="10"/>
        <rFont val="Calibri"/>
        <family val="2"/>
        <scheme val="minor"/>
      </rPr>
      <t>(1)</t>
    </r>
  </si>
  <si>
    <t xml:space="preserve">      Ingresos por litio de Codelco</t>
  </si>
  <si>
    <t xml:space="preserve">      Herencias y Donaciones</t>
  </si>
  <si>
    <t xml:space="preserve">      Sobretasa Bienes Raíces</t>
  </si>
  <si>
    <t xml:space="preserve">      Impuesto sobre Contaminantes</t>
  </si>
  <si>
    <t xml:space="preserve">      Intereses y Multas</t>
  </si>
  <si>
    <t xml:space="preserve">      Resto</t>
  </si>
  <si>
    <t>Nota: El PIB No Minero Tendencial y el Precio de Referencia del Cobre de 2025 corresponden a los estimados por los Comités reunidos con ocasión de la elaboración del Presupuesto 2025, en julio de 2024. Por su parte, el umbral del litio 2025 corresponde al promedio de los ingresos por Rentas de la Propiedad provenientes de la explotación del litio de Corfo entre agosto de 2019 y julio de 2024, como porcentaje del PIB del período entre julio de 2019 y julio de 2024.</t>
  </si>
  <si>
    <t>Nota: El PIB No Minero Tendencial y el Precio de Referencia del Cobre de 2024 corresponden a los estimados por los Comités reunidos con ocasión de la elaboración del Presupuesto 2024, en julio de 2023. Por su parte, el umbral del litio 2024 corresponde al promedio de los ingresos por Rentas de la Propiedad provenientes de la explotación del litio de Corfo entre agosto de 2018 y julio de 2023, como porcentaje del PIB del período entre julio de 2018 y julio de 2023.</t>
  </si>
  <si>
    <t xml:space="preserve">   Corrección por condiciones financieras</t>
  </si>
  <si>
    <t xml:space="preserve">   Variación stock de activos</t>
  </si>
  <si>
    <r>
      <t>Deuda Bruta del Gobierno Central, cierre estimado 2025</t>
    </r>
    <r>
      <rPr>
        <b/>
        <vertAlign val="superscript"/>
        <sz val="10"/>
        <rFont val="Calibri"/>
        <family val="2"/>
        <scheme val="minor"/>
      </rPr>
      <t>(1)</t>
    </r>
  </si>
  <si>
    <r>
      <t>(millones de pesos 2025 y % del PIB</t>
    </r>
    <r>
      <rPr>
        <vertAlign val="superscript"/>
        <sz val="10"/>
        <color theme="1"/>
        <rFont val="Calibri"/>
        <family val="2"/>
        <scheme val="minor"/>
      </rPr>
      <t>(2)</t>
    </r>
    <r>
      <rPr>
        <sz val="10"/>
        <color theme="1"/>
        <rFont val="Calibri"/>
        <family val="2"/>
        <scheme val="minor"/>
      </rPr>
      <t>)</t>
    </r>
  </si>
  <si>
    <t>Nota: Más detalle sobre evolución, composición y perfiles de vencimiento, pueden revisarse en informes complementarios disponibles en la web de la Dipres.</t>
  </si>
  <si>
    <r>
      <t>Posición Financiera Neta Gobierno Central Total, cierre estimado 2025</t>
    </r>
    <r>
      <rPr>
        <b/>
        <vertAlign val="superscript"/>
        <sz val="10"/>
        <rFont val="Calibri"/>
        <family val="2"/>
        <scheme val="minor"/>
      </rPr>
      <t>(1)</t>
    </r>
  </si>
  <si>
    <t>Ingresos por litio de Corfo y Codelco</t>
  </si>
  <si>
    <t>PIB No Minero Tendencial (tasa de variación real)</t>
  </si>
  <si>
    <t>Precio de referencia (USc$/lb)</t>
  </si>
  <si>
    <t>Nota: El PIB No Minero Tendencial y el Precio de Referencia del Cobre corresponden a los estimados por los Comités reunidos con ocasión de la elaboración del Presupuesto 2025, en julio de 2024. Por su parte, el umbral del litio corresponde al promedio de los ingresos por Rentas de la Propiedad provenientes de la explotación del litio de Corfo entre agosto de 2019 y julio de 2024, como porcentaje del PIB del período entre julio de 2019 y julio de 2024.</t>
  </si>
  <si>
    <t>Nota: Las cifras fueron convertidas a dólares utilizando el tipo de cambio estimado en cada escenario para cada período, publicado en esta sección del presente informe.</t>
  </si>
  <si>
    <t>Promedio Primer Trimestre 2024</t>
  </si>
  <si>
    <t>Promedio Segundo Trimestre 2024</t>
  </si>
  <si>
    <t>Promedio Tercer Trimestre 2024</t>
  </si>
  <si>
    <t>Promedio Cuarto Trimestre 2024</t>
  </si>
  <si>
    <t>Precio Cobre Codelco (centavos de dólar por libra) </t>
  </si>
  <si>
    <r>
      <t>Tasa de royalty a la minería asociada al precio del cobre BML</t>
    </r>
    <r>
      <rPr>
        <vertAlign val="superscript"/>
        <sz val="10"/>
        <rFont val="Calibri"/>
        <family val="2"/>
        <scheme val="minor"/>
      </rPr>
      <t>(1)</t>
    </r>
    <r>
      <rPr>
        <sz val="10"/>
        <rFont val="Calibri"/>
        <family val="2"/>
        <scheme val="minor"/>
      </rPr>
      <t xml:space="preserve"> de t-1</t>
    </r>
  </si>
  <si>
    <r>
      <t>Tasa de royalty a la minería asociada al precio de referencia del cobre</t>
    </r>
    <r>
      <rPr>
        <vertAlign val="superscript"/>
        <sz val="10"/>
        <rFont val="Calibri"/>
        <family val="2"/>
        <scheme val="minor"/>
      </rPr>
      <t>(1)</t>
    </r>
    <r>
      <rPr>
        <sz val="10"/>
        <rFont val="Calibri"/>
        <family val="2"/>
        <scheme val="minor"/>
      </rPr>
      <t xml:space="preserve"> de t-1</t>
    </r>
  </si>
  <si>
    <t>Tasa efectiva de impuesto a la renta de primera categoría asociada al precio del cobre BML de t-1</t>
  </si>
  <si>
    <t>Tasa efectiva de impuesto a la renta de primera categoría asociada al precio de referencia del cobre de t-1</t>
  </si>
  <si>
    <r>
      <t>Tasa sobre las ventas anuales de cobre de los explotadores mineros</t>
    </r>
    <r>
      <rPr>
        <vertAlign val="superscript"/>
        <sz val="10"/>
        <rFont val="Calibri"/>
        <family val="2"/>
        <scheme val="minor"/>
      </rPr>
      <t>(1)</t>
    </r>
    <r>
      <rPr>
        <sz val="10"/>
        <rFont val="Calibri"/>
        <family val="2"/>
        <scheme val="minor"/>
      </rPr>
      <t xml:space="preserve"> </t>
    </r>
  </si>
  <si>
    <r>
      <t>Tasa de royalty a la minería que se aplica sobre la Renta Imponible Operacional Minera Ajustada y está asociada al precio del cobre BML</t>
    </r>
    <r>
      <rPr>
        <vertAlign val="superscript"/>
        <sz val="10"/>
        <rFont val="Calibri"/>
        <family val="2"/>
        <scheme val="minor"/>
      </rPr>
      <t>(1)</t>
    </r>
    <r>
      <rPr>
        <sz val="10"/>
        <rFont val="Calibri"/>
        <family val="2"/>
        <scheme val="minor"/>
      </rPr>
      <t xml:space="preserve"> de t-1 </t>
    </r>
  </si>
  <si>
    <r>
      <t>Tasa de royalty a la minería que se aplica sobre la Renta Imponible Operacional Minera Ajustada y está asociada al precio de referencia del cobre</t>
    </r>
    <r>
      <rPr>
        <vertAlign val="superscript"/>
        <sz val="10"/>
        <rFont val="Calibri"/>
        <family val="2"/>
        <scheme val="minor"/>
      </rPr>
      <t>(1)</t>
    </r>
    <r>
      <rPr>
        <sz val="10"/>
        <rFont val="Calibri"/>
        <family val="2"/>
        <scheme val="minor"/>
      </rPr>
      <t xml:space="preserve"> de t-1</t>
    </r>
  </si>
  <si>
    <t>(5) Ingresos por litio de Corfo y Codelco</t>
  </si>
  <si>
    <t>(2.5) Ingresos por litio de Corfo y Codelco</t>
  </si>
  <si>
    <t>Cuadro A.II.14</t>
  </si>
  <si>
    <t>Proyecciones</t>
  </si>
  <si>
    <t>PIB Miles de millones de $ año anterior</t>
  </si>
  <si>
    <t>PIB Miles de millones de $ nominales</t>
  </si>
  <si>
    <t>Tipo de cambio ($/US$) a diciembre</t>
  </si>
  <si>
    <t>Índice</t>
  </si>
  <si>
    <t>Capítulo I</t>
  </si>
  <si>
    <t>Capítulo II</t>
  </si>
  <si>
    <t>Capítulo III</t>
  </si>
  <si>
    <t>Anexo II</t>
  </si>
  <si>
    <t>Anexo I</t>
  </si>
  <si>
    <t>Anexo III</t>
  </si>
  <si>
    <t>Cuadro II.1.1</t>
  </si>
  <si>
    <t>Estado de Operaciones 2024-2025</t>
  </si>
  <si>
    <t>Gobierno Central Total</t>
  </si>
  <si>
    <t>Gobierno Central Presupuestario</t>
  </si>
  <si>
    <t>Ingresos por Impuestos</t>
  </si>
  <si>
    <t>Nota: Las cifras fueron convertidas a dólares utilizando el tipo de cambio estimado para diciembre de cada período, publicado en el Cuadro III.3.1.</t>
  </si>
  <si>
    <t>IPC</t>
  </si>
  <si>
    <t>Brecha PIB no minero tendencial/PIB no minero efectivo 2025</t>
  </si>
  <si>
    <r>
      <t xml:space="preserve">Nota: (1) Tasas definidas según la Ley N°21.591, sobre </t>
    </r>
    <r>
      <rPr>
        <i/>
        <sz val="10"/>
        <color theme="1"/>
        <rFont val="Calibri"/>
        <family val="2"/>
        <scheme val="minor"/>
      </rPr>
      <t>royalty</t>
    </r>
    <r>
      <rPr>
        <sz val="10"/>
        <color theme="1"/>
        <rFont val="Calibri"/>
        <family val="2"/>
        <scheme val="minor"/>
      </rPr>
      <t xml:space="preserve"> a la minería.</t>
    </r>
  </si>
  <si>
    <t>Nota: (1) Tasas definidas según la Ley N°21.591, sobre royalty a la minería.</t>
  </si>
  <si>
    <r>
      <t>(1) Balance Efectivo (BD</t>
    </r>
    <r>
      <rPr>
        <b/>
        <vertAlign val="subscript"/>
        <sz val="10"/>
        <color rgb="FF000000"/>
        <rFont val="Calibri"/>
        <family val="2"/>
        <scheme val="minor"/>
      </rPr>
      <t>2025</t>
    </r>
    <r>
      <rPr>
        <b/>
        <sz val="10"/>
        <color rgb="FF000000"/>
        <rFont val="Calibri"/>
        <family val="2"/>
        <scheme val="minor"/>
      </rPr>
      <t>)</t>
    </r>
  </si>
  <si>
    <r>
      <t>(2) Efecto Cíclico (AC</t>
    </r>
    <r>
      <rPr>
        <b/>
        <vertAlign val="subscript"/>
        <sz val="10"/>
        <color rgb="FF000000"/>
        <rFont val="Calibri"/>
        <family val="2"/>
        <scheme val="minor"/>
      </rPr>
      <t>2025</t>
    </r>
    <r>
      <rPr>
        <b/>
        <sz val="10"/>
        <color rgb="FF000000"/>
        <rFont val="Calibri"/>
        <family val="2"/>
        <scheme val="minor"/>
      </rPr>
      <t>)</t>
    </r>
  </si>
  <si>
    <r>
      <t>(3)= (1-2) Balance Cíclicamente Ajustado (BCA</t>
    </r>
    <r>
      <rPr>
        <b/>
        <vertAlign val="subscript"/>
        <sz val="10"/>
        <color rgb="FF000000"/>
        <rFont val="Calibri"/>
        <family val="2"/>
        <scheme val="minor"/>
      </rPr>
      <t>2025</t>
    </r>
    <r>
      <rPr>
        <b/>
        <sz val="10"/>
        <color rgb="FF000000"/>
        <rFont val="Calibri"/>
        <family val="2"/>
        <scheme val="minor"/>
      </rPr>
      <t>)</t>
    </r>
  </si>
  <si>
    <t>% de var. 2024/2023</t>
  </si>
  <si>
    <t>      Brecha: Precio BML – Precio de referencia (USc$/lb)</t>
  </si>
  <si>
    <t>      Brecha: Precio Codelco – Precio de referencia (USc$/lb)</t>
  </si>
  <si>
    <t>N/A</t>
  </si>
  <si>
    <t>% de var. IFP 4T24/3T24</t>
  </si>
  <si>
    <t>Proyección</t>
  </si>
  <si>
    <t xml:space="preserve">Proyección </t>
  </si>
  <si>
    <t>Var.</t>
  </si>
  <si>
    <t>(%)</t>
  </si>
  <si>
    <t xml:space="preserve"> IFP 4T24-3T24</t>
  </si>
  <si>
    <t>ejecución 2024-IFP 3T24</t>
  </si>
  <si>
    <t>Cierre</t>
  </si>
  <si>
    <t>preliminar IFP 4T24</t>
  </si>
  <si>
    <t>-</t>
  </si>
  <si>
    <t>Supuestos macroeconómicos 2025-2029</t>
  </si>
  <si>
    <t>(cifras consolidadas en millones de pesos 2024)</t>
  </si>
  <si>
    <t>Nota: Actualización del IFP 4T24 con un nivel de PIB nominal 2024 estimado en $307.018 miles de millones y un tipo de cambio a cierre de 2024 de 992,12 $/US$. Cierre estadístico de proyecciones macroeconómicas el 24 de enero de 2025.</t>
  </si>
  <si>
    <t>Nota: Actualización del IFP 4T24 con un nivel de PIB nominal 2025 estimado en $330.642 miles de millones y un tipo de cambio a diciembre 2025 de 972,4 $/US$. Cierre estadístico de proyecciones macroeconómicas el 24 de enero de 2025.</t>
  </si>
  <si>
    <t>Nota: Actualización del IFP 3T24 con un nivel de PIB nominal 2026 estimado en $347.489 miles millones, PIB nominal 2027 estimado en $363.655 miles de millones, PIB nominal 2028 estimado en $380.285 miles de millones y PIB nominal 2029 estimado en $397.452 miles de millones; y un tipo de cambio a diciembre 2026 de 954 $/US$, a diciembre 2027 de 947 $/US$, a diciembre 2028 de 943 $/US$, a diciembre 2029 de 938 $/US$. Cierre estadístico de proyecciones macroeconómicas: 24 de enero de 2025.</t>
  </si>
  <si>
    <t>Perfil de vencimiento de la Deuda Bruta del Gobierno Central</t>
  </si>
  <si>
    <t xml:space="preserve">    Capitalización Empresas Públicas</t>
  </si>
  <si>
    <t xml:space="preserve">    Aportes mandatados por Ley</t>
  </si>
  <si>
    <t xml:space="preserve">    Compra acciones CAF y Banco Mundial</t>
  </si>
  <si>
    <t xml:space="preserve">    Bonos de Reconocimiento</t>
  </si>
  <si>
    <t xml:space="preserve">    Variación stock de activos</t>
  </si>
  <si>
    <t>(4) A partir de esta entrega se realiza una nueva apertura con Amortizaciones, anteriormente se presentaba en otros requerimientos.</t>
  </si>
  <si>
    <t xml:space="preserve">    Ajuste adicional</t>
  </si>
  <si>
    <t>(1) Tipo de cambio de cierre considerado en Proyección IFP 3T24: $865 por dólar (promedio diciembre 2025 estimado). Tipo de cambio de cierre considerado en Proyección IFP 4T24: $975 por dólar (promedio diciembre 2025 estimado).</t>
  </si>
  <si>
    <t>(2) Estimación del PIB considerada en Proyección IFP 3T24: $326.761 miles de millones. Estimación del PIB considerada en Proyección IFP 4T24: $330.642 miles de millones.</t>
  </si>
  <si>
    <t>N/A: No aplica. La diferencia entre los ingresos provenientes de la explotación del litio y el umbral del litio es negativa. </t>
  </si>
  <si>
    <r>
      <t>Actualización del Gasto IFP 3T24</t>
    </r>
    <r>
      <rPr>
        <b/>
        <vertAlign val="superscript"/>
        <sz val="10"/>
        <rFont val="Calibri"/>
        <family val="2"/>
        <scheme val="minor"/>
      </rPr>
      <t>(2)</t>
    </r>
  </si>
  <si>
    <r>
      <t xml:space="preserve">    </t>
    </r>
    <r>
      <rPr>
        <sz val="10"/>
        <rFont val="Calibri"/>
        <family val="2"/>
        <scheme val="minor"/>
      </rPr>
      <t>Aumento Gasto por Intereses</t>
    </r>
  </si>
  <si>
    <r>
      <t>Actualización del Gasto IFP 4T24</t>
    </r>
    <r>
      <rPr>
        <b/>
        <vertAlign val="superscript"/>
        <sz val="10"/>
        <rFont val="Calibri"/>
        <family val="2"/>
        <scheme val="minor"/>
      </rPr>
      <t>(3)</t>
    </r>
  </si>
  <si>
    <t>(1) Se incorpora en la ley inicial de 2024 la estimación de gasto extrapresupuestario.</t>
  </si>
  <si>
    <t>Deterioro de Balances Fiscales 2024</t>
  </si>
  <si>
    <t>País</t>
  </si>
  <si>
    <t>Variable
 Fiscal</t>
  </si>
  <si>
    <t>Inicial
(1)</t>
  </si>
  <si>
    <t>Último
(2)</t>
  </si>
  <si>
    <t>Diferencia
(2)-(1)</t>
  </si>
  <si>
    <t>Brasil</t>
  </si>
  <si>
    <t>I</t>
  </si>
  <si>
    <t>G</t>
  </si>
  <si>
    <t>BF</t>
  </si>
  <si>
    <t>Colombia</t>
  </si>
  <si>
    <t>Ecuador</t>
  </si>
  <si>
    <t>México</t>
  </si>
  <si>
    <t>Paraguay</t>
  </si>
  <si>
    <t>Perú</t>
  </si>
  <si>
    <t>Uruguay</t>
  </si>
  <si>
    <t>Promedio</t>
  </si>
  <si>
    <r>
      <t xml:space="preserve">Notas: </t>
    </r>
    <r>
      <rPr>
        <i/>
        <sz val="10"/>
        <color theme="1"/>
        <rFont val="Calibri"/>
        <family val="2"/>
        <scheme val="minor"/>
      </rPr>
      <t>I</t>
    </r>
    <r>
      <rPr>
        <sz val="10"/>
        <color theme="1"/>
        <rFont val="Calibri"/>
        <family val="2"/>
        <scheme val="minor"/>
      </rPr>
      <t xml:space="preserve"> representa los ingresos fiscales. </t>
    </r>
    <r>
      <rPr>
        <i/>
        <sz val="10"/>
        <color theme="1"/>
        <rFont val="Calibri"/>
        <family val="2"/>
        <scheme val="minor"/>
      </rPr>
      <t>G</t>
    </r>
    <r>
      <rPr>
        <sz val="10"/>
        <color theme="1"/>
        <rFont val="Calibri"/>
        <family val="2"/>
        <scheme val="minor"/>
      </rPr>
      <t xml:space="preserve"> los gastos fiscales. </t>
    </r>
    <r>
      <rPr>
        <i/>
        <sz val="10"/>
        <color theme="1"/>
        <rFont val="Calibri"/>
        <family val="2"/>
        <scheme val="minor"/>
      </rPr>
      <t>BF</t>
    </r>
    <r>
      <rPr>
        <sz val="10"/>
        <color theme="1"/>
        <rFont val="Calibri"/>
        <family val="2"/>
        <scheme val="minor"/>
      </rPr>
      <t xml:space="preserve"> es el balance fiscal, calculada como la resta entre </t>
    </r>
    <r>
      <rPr>
        <i/>
        <sz val="10"/>
        <color theme="1"/>
        <rFont val="Calibri"/>
        <family val="2"/>
        <scheme val="minor"/>
      </rPr>
      <t>I</t>
    </r>
    <r>
      <rPr>
        <sz val="10"/>
        <color theme="1"/>
        <rFont val="Calibri"/>
        <family val="2"/>
        <scheme val="minor"/>
      </rPr>
      <t xml:space="preserve"> y </t>
    </r>
    <r>
      <rPr>
        <i/>
        <sz val="10"/>
        <color theme="1"/>
        <rFont val="Calibri"/>
        <family val="2"/>
        <scheme val="minor"/>
      </rPr>
      <t>G</t>
    </r>
    <r>
      <rPr>
        <sz val="10"/>
        <color theme="1"/>
        <rFont val="Calibri"/>
        <family val="2"/>
        <scheme val="minor"/>
      </rPr>
      <t>. El nivel de gobierno considerado en las cifras corresponde a la Administración Central (Gobierno Central), excepto en el caso de Perú, donde se reporta el balance fiscal del Gobierno General, conforme a la clasificación utilizada en sus publicaciones oficiales y recurrentes. En el caso de Brasil, se presenta el balance primario, dado que no se presentan los gastos por intereses en la última publicación.
Fuente: Elaboración propia en base a publicaciones oficiales de informes sobre finanzas públicas de cada país.</t>
    </r>
  </si>
  <si>
    <t>Cuadro R.3.1</t>
  </si>
  <si>
    <t>Cumplimiento de metas fiscales en países latinoamericanos 2024</t>
  </si>
  <si>
    <t>Regla Fiscal</t>
  </si>
  <si>
    <t>Unidad</t>
  </si>
  <si>
    <t>Meta
inicial</t>
  </si>
  <si>
    <t>Meta
final</t>
  </si>
  <si>
    <t>Resultado proyectado</t>
  </si>
  <si>
    <t>Cumplimiento</t>
  </si>
  <si>
    <t>var. %</t>
  </si>
  <si>
    <t>0,6 - 2,5</t>
  </si>
  <si>
    <t>Sí</t>
  </si>
  <si>
    <t>Balance</t>
  </si>
  <si>
    <t>% PIB</t>
  </si>
  <si>
    <t>0,0 ± 0,25</t>
  </si>
  <si>
    <t>Balance 
Estructural</t>
  </si>
  <si>
    <t>No^</t>
  </si>
  <si>
    <t>Deuda</t>
  </si>
  <si>
    <t>No</t>
  </si>
  <si>
    <t>Primario</t>
  </si>
  <si>
    <t>Corriente</t>
  </si>
  <si>
    <t>mill. USD</t>
  </si>
  <si>
    <t>Meta inicial</t>
  </si>
  <si>
    <t>Meta final</t>
  </si>
  <si>
    <t>No*</t>
  </si>
  <si>
    <t>Cuadro R.3.2</t>
  </si>
  <si>
    <t>(1) La variación anual se calcula con respecto a los ingresos por litio de Corfo, considerando que el Acuerdo Codelco-SQM parte en 2025.</t>
  </si>
  <si>
    <t>(2) Las cifras correspondientes a Otros ingresos no tienen ajuste cíclico por lo que los ingresos efectivos son iguales a los cíclicamente ajustados. Estas contemplan los ingresos por Donaciones, Rentas de la Propiedad (sin los ingresos por litio de Corfo y Codelco), Ingresos de Operación, Otros Ingresos, Ventas de Activos Físicos y las Imposiciones Previsionales del Ministerio del Trabajo.</t>
  </si>
  <si>
    <r>
      <t>Otros Ingresos</t>
    </r>
    <r>
      <rPr>
        <vertAlign val="superscript"/>
        <sz val="10"/>
        <rFont val="Calibri"/>
        <family val="2"/>
      </rPr>
      <t>(2)</t>
    </r>
  </si>
  <si>
    <r>
      <t>Ingresos por litio de Corfo y Codelco</t>
    </r>
    <r>
      <rPr>
        <vertAlign val="superscript"/>
        <sz val="10"/>
        <rFont val="Calibri"/>
        <family val="2"/>
        <scheme val="minor"/>
      </rPr>
      <t>(1)</t>
    </r>
  </si>
  <si>
    <r>
      <t xml:space="preserve">Var. real Ley </t>
    </r>
    <r>
      <rPr>
        <b/>
        <vertAlign val="superscript"/>
        <sz val="10"/>
        <color theme="1"/>
        <rFont val="Calibri"/>
        <family val="2"/>
        <scheme val="minor"/>
      </rPr>
      <t xml:space="preserve">(1) </t>
    </r>
    <r>
      <rPr>
        <b/>
        <sz val="10"/>
        <color theme="1"/>
        <rFont val="Calibri"/>
        <family val="2"/>
        <scheme val="minor"/>
      </rPr>
      <t>(%)</t>
    </r>
  </si>
  <si>
    <r>
      <t>(1)</t>
    </r>
    <r>
      <rPr>
        <sz val="7"/>
        <color theme="1"/>
        <rFont val="Times New Roman"/>
        <family val="1"/>
      </rPr>
      <t xml:space="preserve">      </t>
    </r>
    <r>
      <rPr>
        <sz val="9"/>
        <color theme="1"/>
        <rFont val="Calibri"/>
        <family val="2"/>
        <scheme val="minor"/>
      </rPr>
      <t>Se incluye en la Ley Aprobada 2024 los montos correspondientes Gasto de Gobierno Central Extrapresupuestario.</t>
    </r>
  </si>
  <si>
    <t>(millones de pesos 2025 y % del PIB estimado)</t>
  </si>
  <si>
    <t>* Cumple con la regla fiscal, pero con modificación de la meta.</t>
  </si>
  <si>
    <t>^ Cumple pero con acciones correctivas.</t>
  </si>
  <si>
    <t>Notas: El grado de cumplimiento de cada país es calculado como el cociente entre el número de reglas fiscales que cumplen sus objetivos y el número total de reglas fiscales existentes. El cumplimiento promedio se obtiene como el promedio de los grados de cumplimiento de todos los países. Perú y Paraguay modificaron la meta de su regla de balance, y Uruguay la meta de su regla de balance estructural. La regla de gasto de Paraguay no se ha modificado, solo que depende del IPC del período, ya que está definida como un techo en términos de variación del gasto, definido como la variación anual del IPC más un 4%. Dado que la proyección de IPC ha cambiado en sus informes, ha cambiado el techo de gasto.</t>
  </si>
  <si>
    <t>Fuente: Elaboración propia en base a publicaciones oficiales de informes sobre finanzas públicas de cada país.</t>
  </si>
  <si>
    <t>Recuadro 4</t>
  </si>
  <si>
    <t>Recuadro 3</t>
  </si>
  <si>
    <t>Crecimiento económico</t>
  </si>
  <si>
    <t>Educación, cultura y capital humano</t>
  </si>
  <si>
    <t>Medioambiente</t>
  </si>
  <si>
    <t>Modernización del Estado</t>
  </si>
  <si>
    <t>Prestaciones sociales</t>
  </si>
  <si>
    <t>Seguridad</t>
  </si>
  <si>
    <t>Nota: El gasto incremental presentado corresponde al monto del primer año de aplicación presentado en el IF, independiente del año calendario que corresponda.</t>
  </si>
  <si>
    <t>Gasto incremental primer año de aplicación (PdL Aprobados)</t>
  </si>
  <si>
    <t>(1) Ley N° 21.713</t>
  </si>
  <si>
    <t>(2) Ley N° 21.683</t>
  </si>
  <si>
    <t>(3) Boletín 16.889-05</t>
  </si>
  <si>
    <t>(4) Boletín 17.269-04</t>
  </si>
  <si>
    <t>(5) Boletín 13.098-24</t>
  </si>
  <si>
    <t>(6) Boletín 16.817-05</t>
  </si>
  <si>
    <t>(7) Boletín 16.371-24</t>
  </si>
  <si>
    <t>(8) Boletín 16.901-04</t>
  </si>
  <si>
    <t>(9) Boletín 16.811-04</t>
  </si>
  <si>
    <t>(10) Boletín 16.552-12</t>
  </si>
  <si>
    <t>(11) Boletín 17.006-01</t>
  </si>
  <si>
    <t>(12) Boletín 16.553-12</t>
  </si>
  <si>
    <t>(13) Boletín 14.714-01</t>
  </si>
  <si>
    <t>(14) Boletín 16.799-05</t>
  </si>
  <si>
    <t>(15) Ley N°21.680</t>
  </si>
  <si>
    <t>(16) Boletín 16.628-05</t>
  </si>
  <si>
    <t>(17) Boletín 16.800-09</t>
  </si>
  <si>
    <t>(18) Boletín 16.888-06</t>
  </si>
  <si>
    <t>(19) Boletín 10.372-03</t>
  </si>
  <si>
    <t>(20) Ley N°21.685</t>
  </si>
  <si>
    <t>(21) Boletín 14.782-13</t>
  </si>
  <si>
    <t>(22) Boletín 16.905-31</t>
  </si>
  <si>
    <t>(23) Boletín 17.064-08</t>
  </si>
  <si>
    <t>(24) Boletín 15.480-13</t>
  </si>
  <si>
    <t>(25) Boletín 16.374-07</t>
  </si>
  <si>
    <t>(26) Boletín 14.614-07</t>
  </si>
  <si>
    <t>(27) Boletín 16.850-07</t>
  </si>
  <si>
    <t>(28) Boletín 13.991-07</t>
  </si>
  <si>
    <t>(29) Boletín 12.213-07</t>
  </si>
  <si>
    <t>(30) Boletín 17.007-07</t>
  </si>
  <si>
    <r>
      <t>Proyecto de Ley de cumplimiento de obligaciones tributarias dentro del pacto por el crecimiento económico, el progreso social y la responsabilidad fiscal</t>
    </r>
    <r>
      <rPr>
        <vertAlign val="superscript"/>
        <sz val="10"/>
        <color rgb="FF000000"/>
        <rFont val="Calibri"/>
        <family val="2"/>
        <scheme val="minor"/>
      </rPr>
      <t>(1)</t>
    </r>
    <r>
      <rPr>
        <sz val="10"/>
        <color rgb="FF000000"/>
        <rFont val="Calibri"/>
        <family val="2"/>
        <scheme val="minor"/>
      </rPr>
      <t>; Proyecto de ley que modifica la Ley N°20.128, sobre responsabilidad fiscal</t>
    </r>
    <r>
      <rPr>
        <vertAlign val="superscript"/>
        <sz val="10"/>
        <color rgb="FF000000"/>
        <rFont val="Calibri"/>
        <family val="2"/>
        <scheme val="minor"/>
      </rPr>
      <t>(2)</t>
    </r>
    <r>
      <rPr>
        <sz val="10"/>
        <color rgb="FF000000"/>
        <rFont val="Calibri"/>
        <family val="2"/>
        <scheme val="minor"/>
      </rPr>
      <t>; Proyecto de ley que crea una Agencia de Financiamiento e Inversión para el Desarrollo (AFIDE) y la autoriza a participar en Fondos</t>
    </r>
    <r>
      <rPr>
        <vertAlign val="superscript"/>
        <sz val="10"/>
        <color rgb="FF000000"/>
        <rFont val="Calibri"/>
        <family val="2"/>
        <scheme val="minor"/>
      </rPr>
      <t>(3)</t>
    </r>
    <r>
      <rPr>
        <sz val="10"/>
        <color rgb="FF000000"/>
        <rFont val="Calibri"/>
        <family val="2"/>
        <scheme val="minor"/>
      </rPr>
      <t>.</t>
    </r>
  </si>
  <si>
    <r>
      <t>Proyecto de Ley que otorga un aporte único a los profesionales de la educación que indica</t>
    </r>
    <r>
      <rPr>
        <vertAlign val="superscript"/>
        <sz val="10"/>
        <color rgb="FF000000"/>
        <rFont val="Calibri"/>
        <family val="2"/>
        <scheme val="minor"/>
      </rPr>
      <t>(4)</t>
    </r>
    <r>
      <rPr>
        <sz val="10"/>
        <color rgb="FF000000"/>
        <rFont val="Calibri"/>
        <family val="2"/>
        <scheme val="minor"/>
      </rPr>
      <t>; Formula indicaciones al proyecto de ley que establece y regula determinados derechos de autor en materia de propiedad intelectual, respecto de los artistas y creadores de obras visuales de imagen fija, obras de arte gráficas y plásticas</t>
    </r>
    <r>
      <rPr>
        <vertAlign val="superscript"/>
        <sz val="10"/>
        <color rgb="FF000000"/>
        <rFont val="Calibri"/>
        <family val="2"/>
        <scheme val="minor"/>
      </rPr>
      <t>(5)</t>
    </r>
    <r>
      <rPr>
        <sz val="10"/>
        <color rgb="FF000000"/>
        <rFont val="Calibri"/>
        <family val="2"/>
        <scheme val="minor"/>
      </rPr>
      <t>; Proyecto de ley que crea la ley de reactivación del turismo y el fomento a la industria audiovisual</t>
    </r>
    <r>
      <rPr>
        <vertAlign val="superscript"/>
        <sz val="10"/>
        <color rgb="FF000000"/>
        <rFont val="Calibri"/>
        <family val="2"/>
        <scheme val="minor"/>
      </rPr>
      <t>(6)</t>
    </r>
    <r>
      <rPr>
        <sz val="10"/>
        <color rgb="FF000000"/>
        <rFont val="Calibri"/>
        <family val="2"/>
        <scheme val="minor"/>
      </rPr>
      <t>; Proyecto de ley de protección y fomento de la Artesanía</t>
    </r>
    <r>
      <rPr>
        <vertAlign val="superscript"/>
        <sz val="10"/>
        <color rgb="FF000000"/>
        <rFont val="Calibri"/>
        <family val="2"/>
        <scheme val="minor"/>
      </rPr>
      <t>(7)</t>
    </r>
    <r>
      <rPr>
        <sz val="10"/>
        <color rgb="FF000000"/>
        <rFont val="Calibri"/>
        <family val="2"/>
        <scheme val="minor"/>
      </rPr>
      <t>; Proyecto de Ley sobre convivencia, buen trato y bienestar de las comunidades educativas, con el objetivo de prevenir y erradicar el acoso escolar, la discriminación y todo tipo de violencia en los establecimientos educacionales</t>
    </r>
    <r>
      <rPr>
        <vertAlign val="superscript"/>
        <sz val="10"/>
        <color rgb="FF000000"/>
        <rFont val="Calibri"/>
        <family val="2"/>
        <scheme val="minor"/>
      </rPr>
      <t>(8)</t>
    </r>
    <r>
      <rPr>
        <sz val="10"/>
        <color rgb="FF000000"/>
        <rFont val="Calibri"/>
        <family val="2"/>
        <scheme val="minor"/>
      </rPr>
      <t>; Indicaciones al proyecto de ley que moderniza la oferta en la educación parvularia</t>
    </r>
    <r>
      <rPr>
        <vertAlign val="superscript"/>
        <sz val="10"/>
        <color rgb="FF000000"/>
        <rFont val="Calibri"/>
        <family val="2"/>
        <scheme val="minor"/>
      </rPr>
      <t>(9)</t>
    </r>
    <r>
      <rPr>
        <sz val="10"/>
        <color rgb="FF000000"/>
        <rFont val="Calibri"/>
        <family val="2"/>
        <scheme val="minor"/>
      </rPr>
      <t>.</t>
    </r>
  </si>
  <si>
    <r>
      <t>Proyecto de ley que modifica diversos cuerpos legales, con el objeto de fortalecer la institucionalidad ambiental y mejorar su eficiencia</t>
    </r>
    <r>
      <rPr>
        <vertAlign val="superscript"/>
        <sz val="10"/>
        <color rgb="FF000000"/>
        <rFont val="Calibri"/>
        <family val="2"/>
        <scheme val="minor"/>
      </rPr>
      <t>(10)</t>
    </r>
    <r>
      <rPr>
        <sz val="10"/>
        <color rgb="FF000000"/>
        <rFont val="Calibri"/>
        <family val="2"/>
        <scheme val="minor"/>
      </rPr>
      <t>; Proyecto de ley que establece un sistema para habitar la ruralidad en forma sustentable y modifica otros cuerpos legales</t>
    </r>
    <r>
      <rPr>
        <vertAlign val="superscript"/>
        <sz val="10"/>
        <color rgb="FF000000"/>
        <rFont val="Calibri"/>
        <family val="2"/>
        <scheme val="minor"/>
      </rPr>
      <t>(11)</t>
    </r>
    <r>
      <rPr>
        <sz val="10"/>
        <color rgb="FF000000"/>
        <rFont val="Calibri"/>
        <family val="2"/>
        <scheme val="minor"/>
      </rPr>
      <t>; Fortalece y mejora la eficacia de la fiscalización y el cumplimiento de la regulación ambiental a cargo de la Superintendencia del Medio Ambiente, modificando al efecto el artículo segundo de la ley N° 20.417, y regula otras materias que indica</t>
    </r>
    <r>
      <rPr>
        <vertAlign val="superscript"/>
        <sz val="10"/>
        <color rgb="FF000000"/>
        <rFont val="Calibri"/>
        <family val="2"/>
        <scheme val="minor"/>
      </rPr>
      <t>(12)</t>
    </r>
    <r>
      <rPr>
        <sz val="10"/>
        <color rgb="FF000000"/>
        <rFont val="Calibri"/>
        <family val="2"/>
        <scheme val="minor"/>
      </rPr>
      <t>; Proyecto de ley que establece una Ley Marco de Suelos</t>
    </r>
    <r>
      <rPr>
        <vertAlign val="superscript"/>
        <sz val="10"/>
        <color rgb="FF000000"/>
        <rFont val="Calibri"/>
        <family val="2"/>
        <scheme val="minor"/>
      </rPr>
      <t>(13)</t>
    </r>
    <r>
      <rPr>
        <sz val="10"/>
        <color rgb="FF000000"/>
        <rFont val="Calibri"/>
        <family val="2"/>
        <scheme val="minor"/>
      </rPr>
      <t>.</t>
    </r>
  </si>
  <si>
    <r>
      <t>Proyecto de ley que crea la Agencia para la calidad de las Políticas Públicas y la Productividad</t>
    </r>
    <r>
      <rPr>
        <vertAlign val="superscript"/>
        <sz val="10"/>
        <color rgb="FF000000"/>
        <rFont val="Calibri"/>
        <family val="2"/>
        <scheme val="minor"/>
      </rPr>
      <t>(14)</t>
    </r>
    <r>
      <rPr>
        <sz val="10"/>
        <color rgb="FF000000"/>
        <rFont val="Calibri"/>
        <family val="2"/>
        <scheme val="minor"/>
      </rPr>
      <t>; Indicaciones al Proyecto de Ley que crea un Registro de Deuda Consolidada</t>
    </r>
    <r>
      <rPr>
        <vertAlign val="superscript"/>
        <sz val="10"/>
        <color rgb="FF000000"/>
        <rFont val="Calibri"/>
        <family val="2"/>
        <scheme val="minor"/>
      </rPr>
      <t>(15)</t>
    </r>
    <r>
      <rPr>
        <sz val="10"/>
        <color rgb="FF000000"/>
        <rFont val="Calibri"/>
        <family val="2"/>
        <scheme val="minor"/>
      </rPr>
      <t>; Proyecto de ley que establece bases de las transferencias a personas e instituciones privadas</t>
    </r>
    <r>
      <rPr>
        <vertAlign val="superscript"/>
        <sz val="10"/>
        <color rgb="FF000000"/>
        <rFont val="Calibri"/>
        <family val="2"/>
        <scheme val="minor"/>
      </rPr>
      <t>(16)</t>
    </r>
    <r>
      <rPr>
        <sz val="10"/>
        <color rgb="FF000000"/>
        <rFont val="Calibri"/>
        <family val="2"/>
        <scheme val="minor"/>
      </rPr>
      <t>; Proyecto de ley que crea el Consejo Asesor de Infraestructura Pública</t>
    </r>
    <r>
      <rPr>
        <vertAlign val="superscript"/>
        <sz val="10"/>
        <color rgb="FF000000"/>
        <rFont val="Calibri"/>
        <family val="2"/>
        <scheme val="minor"/>
      </rPr>
      <t>(17)</t>
    </r>
    <r>
      <rPr>
        <sz val="10"/>
        <color rgb="FF000000"/>
        <rFont val="Calibri"/>
        <family val="2"/>
        <scheme val="minor"/>
      </rPr>
      <t>; Proyecto de ley que moderniza la regulación del lobby y las gestiones que represente intereses particulares</t>
    </r>
    <r>
      <rPr>
        <vertAlign val="superscript"/>
        <sz val="10"/>
        <color rgb="FF000000"/>
        <rFont val="Calibri"/>
        <family val="2"/>
        <scheme val="minor"/>
      </rPr>
      <t>(18)</t>
    </r>
    <r>
      <rPr>
        <sz val="10"/>
        <color rgb="FF000000"/>
        <rFont val="Calibri"/>
        <family val="2"/>
        <scheme val="minor"/>
      </rPr>
      <t>; Indicaciones al Proyecto de Ley que crea una nueva institucionalidad del Sistema Estadístico Nacional</t>
    </r>
    <r>
      <rPr>
        <vertAlign val="superscript"/>
        <sz val="10"/>
        <color rgb="FF000000"/>
        <rFont val="Calibri"/>
        <family val="2"/>
        <scheme val="minor"/>
      </rPr>
      <t>(19)</t>
    </r>
    <r>
      <rPr>
        <sz val="10"/>
        <color rgb="FF000000"/>
        <rFont val="Calibri"/>
        <family val="2"/>
        <scheme val="minor"/>
      </rPr>
      <t>.</t>
    </r>
  </si>
  <si>
    <r>
      <t>Proyecto de ley que Reajusta los valores del Subsidio Único Familiar y la Asignación Familiar, reactiva el aporte pagado a través del Bolsillo Familiar Electrónico por los meses de invierno de 2024, e inyecta recursos al Fondo de Estabilización de Precios del Petróleo</t>
    </r>
    <r>
      <rPr>
        <vertAlign val="superscript"/>
        <sz val="10"/>
        <color rgb="FF000000"/>
        <rFont val="Calibri"/>
        <family val="2"/>
        <scheme val="minor"/>
      </rPr>
      <t>(20)</t>
    </r>
    <r>
      <rPr>
        <sz val="10"/>
        <color rgb="FF000000"/>
        <rFont val="Calibri"/>
        <family val="2"/>
        <scheme val="minor"/>
      </rPr>
      <t>; Proyecto de Ley que equipara el derecho de sala cuna para las trabajadoras, los trabajadores y los independientes que indica, en las condiciones que establece, modifica el Código del Trabajo para tales efectos y crea un fondo solidario de sala cuna</t>
    </r>
    <r>
      <rPr>
        <vertAlign val="superscript"/>
        <sz val="10"/>
        <color rgb="FF000000"/>
        <rFont val="Calibri"/>
        <family val="2"/>
        <scheme val="minor"/>
      </rPr>
      <t>(21)</t>
    </r>
    <r>
      <rPr>
        <sz val="10"/>
        <color rgb="FF000000"/>
        <rFont val="Calibri"/>
        <family val="2"/>
        <scheme val="minor"/>
      </rPr>
      <t>; Proyecto de ley que crea el Sistema Nacional de Cuidados</t>
    </r>
    <r>
      <rPr>
        <vertAlign val="superscript"/>
        <sz val="10"/>
        <color rgb="FF000000"/>
        <rFont val="Calibri"/>
        <family val="2"/>
        <scheme val="minor"/>
      </rPr>
      <t>(22)</t>
    </r>
    <r>
      <rPr>
        <sz val="10"/>
        <color rgb="FF000000"/>
        <rFont val="Calibri"/>
        <family val="2"/>
        <scheme val="minor"/>
      </rPr>
      <t>; Proyecto de ley con el objeto de ampliar la cobertura del subsidio eléctrico a que se refiere el artículo sexto transitorio de la Ley N°21.667 e introducir otras medidas de perfeccionamiento a la Ley N°18.41, que crea la Superintendencia de Electricidad y Combustibles</t>
    </r>
    <r>
      <rPr>
        <vertAlign val="superscript"/>
        <sz val="10"/>
        <color rgb="FF000000"/>
        <rFont val="Calibri"/>
        <family val="2"/>
        <scheme val="minor"/>
      </rPr>
      <t>(23)</t>
    </r>
    <r>
      <rPr>
        <sz val="10"/>
        <color rgb="FF000000"/>
        <rFont val="Calibri"/>
        <family val="2"/>
        <scheme val="minor"/>
      </rPr>
      <t>; Proyecto de ley que crea un nuevo sistema mixto de pensiones y un seguro social en el pilar contributivo, mejora la Pensión Garantizada Universal y establece beneficios y modificaciones regulatorias que indica</t>
    </r>
    <r>
      <rPr>
        <vertAlign val="superscript"/>
        <sz val="10"/>
        <color rgb="FF000000"/>
        <rFont val="Calibri"/>
        <family val="2"/>
        <scheme val="minor"/>
      </rPr>
      <t>(24)</t>
    </r>
    <r>
      <rPr>
        <sz val="10"/>
        <color rgb="FF000000"/>
        <rFont val="Calibri"/>
        <family val="2"/>
        <scheme val="minor"/>
      </rPr>
      <t>.</t>
    </r>
  </si>
  <si>
    <r>
      <t>Indicaciones al Proyecto de ley de fortalecimiento del Ministerio Público</t>
    </r>
    <r>
      <rPr>
        <vertAlign val="superscript"/>
        <sz val="10"/>
        <color rgb="FF000000"/>
        <rFont val="Calibri"/>
        <family val="2"/>
        <scheme val="minor"/>
      </rPr>
      <t>(25)</t>
    </r>
    <r>
      <rPr>
        <sz val="10"/>
        <color rgb="FF000000"/>
        <rFont val="Calibri"/>
        <family val="2"/>
        <scheme val="minor"/>
      </rPr>
      <t>; Proyecto de ley que crea el Ministerio de Seguridad Pública</t>
    </r>
    <r>
      <rPr>
        <vertAlign val="superscript"/>
        <sz val="10"/>
        <color rgb="FF000000"/>
        <rFont val="Calibri"/>
        <family val="2"/>
        <scheme val="minor"/>
      </rPr>
      <t>(26)</t>
    </r>
    <r>
      <rPr>
        <sz val="10"/>
        <color rgb="FF000000"/>
        <rFont val="Calibri"/>
        <family val="2"/>
        <scheme val="minor"/>
      </rPr>
      <t>; Proyecto de ley que modifica la Ley Orgánica Constitucional del Ministerio Público para incorporar la Fiscalía Supraterritorial creada por la Ley N°21.644, al interior del Ministerio Público</t>
    </r>
    <r>
      <rPr>
        <vertAlign val="superscript"/>
        <sz val="10"/>
        <color rgb="FF000000"/>
        <rFont val="Calibri"/>
        <family val="2"/>
        <scheme val="minor"/>
      </rPr>
      <t>(27)</t>
    </r>
    <r>
      <rPr>
        <sz val="10"/>
        <color rgb="FF000000"/>
        <rFont val="Calibri"/>
        <family val="2"/>
        <scheme val="minor"/>
      </rPr>
      <t>; Proyecto de ley que crea el Servicio Nacional de Acceso a la Justicia y la Defensoría de Víctimas de Delitos</t>
    </r>
    <r>
      <rPr>
        <vertAlign val="superscript"/>
        <sz val="10"/>
        <color rgb="FF000000"/>
        <rFont val="Calibri"/>
        <family val="2"/>
        <scheme val="minor"/>
      </rPr>
      <t>(28)</t>
    </r>
    <r>
      <rPr>
        <sz val="10"/>
        <color rgb="FF000000"/>
        <rFont val="Calibri"/>
        <family val="2"/>
        <scheme val="minor"/>
      </rPr>
      <t>; Formula indicaciones al proyecto de ley que modifica diversos textos legales en materia de ejecución de sanciones penales</t>
    </r>
    <r>
      <rPr>
        <vertAlign val="superscript"/>
        <sz val="10"/>
        <color rgb="FF000000"/>
        <rFont val="Calibri"/>
        <family val="2"/>
        <scheme val="minor"/>
      </rPr>
      <t>(29)</t>
    </r>
    <r>
      <rPr>
        <sz val="10"/>
        <color rgb="FF000000"/>
        <rFont val="Calibri"/>
        <family val="2"/>
        <scheme val="minor"/>
      </rPr>
      <t>; Modifica diversos cuerpos legales, con el objeto de crear el Departamento de Seguridad Especial en Gendarmería de Chile y regular dicho régimen penitenciario</t>
    </r>
    <r>
      <rPr>
        <vertAlign val="superscript"/>
        <sz val="10"/>
        <color rgb="FF000000"/>
        <rFont val="Calibri"/>
        <family val="2"/>
        <scheme val="minor"/>
      </rPr>
      <t>(30)</t>
    </r>
    <r>
      <rPr>
        <sz val="10"/>
        <color rgb="FF000000"/>
        <rFont val="Calibri"/>
        <family val="2"/>
        <scheme val="minor"/>
      </rPr>
      <t>.</t>
    </r>
  </si>
  <si>
    <t>Ingreso incremental primer año de aplicación</t>
  </si>
  <si>
    <t>Nota: La disminución de ingresos presentada corresponde al monto asociado al primer año de aplicación presentado en el IF, independiente del año calendario que corresponda.</t>
  </si>
  <si>
    <t>Ingreso incremental primer año de aplicación (PdL Aprobados)</t>
  </si>
  <si>
    <t>(1) Boletín 16500-21</t>
  </si>
  <si>
    <t>(2) Ley N°21.681</t>
  </si>
  <si>
    <t>(3) Boletín 17.096-21</t>
  </si>
  <si>
    <t>(4) Boletín 16.817-05</t>
  </si>
  <si>
    <t>(5) Ley N° 21.721</t>
  </si>
  <si>
    <t>(6) Boletín 17.064-08</t>
  </si>
  <si>
    <t>(7) Ley N° 21.673</t>
  </si>
  <si>
    <t>(8) Boletín 14.782-13</t>
  </si>
  <si>
    <t>(9) Boletín 17195-25</t>
  </si>
  <si>
    <r>
      <t>Indicaciones al Proyecto de ley general de pesca y deroga disposiciones que indica</t>
    </r>
    <r>
      <rPr>
        <vertAlign val="superscript"/>
        <sz val="10"/>
        <color rgb="FF000000"/>
        <rFont val="Calibri"/>
        <family val="2"/>
        <scheme val="minor"/>
      </rPr>
      <t>(1)</t>
    </r>
    <r>
      <rPr>
        <sz val="10"/>
        <color rgb="FF000000"/>
        <rFont val="Calibri"/>
        <family val="2"/>
        <scheme val="minor"/>
      </rPr>
      <t>; Proyecto de ley que crea el fondo transitorio para la reconstrucción y establece otras medidas para la reconstrucción</t>
    </r>
    <r>
      <rPr>
        <vertAlign val="superscript"/>
        <sz val="10"/>
        <color rgb="FF000000"/>
        <rFont val="Calibri"/>
        <family val="2"/>
        <scheme val="minor"/>
      </rPr>
      <t>(2)</t>
    </r>
    <r>
      <rPr>
        <sz val="10"/>
        <color rgb="FF000000"/>
        <rFont val="Calibri"/>
        <family val="2"/>
        <scheme val="minor"/>
      </rPr>
      <t>; Proyecto de ley que fija un nuevo fraccionamiento entre el sector pesquero artesanal e industrial</t>
    </r>
    <r>
      <rPr>
        <vertAlign val="superscript"/>
        <sz val="10"/>
        <color rgb="FF000000"/>
        <rFont val="Calibri"/>
        <family val="2"/>
        <scheme val="minor"/>
      </rPr>
      <t>(3)</t>
    </r>
    <r>
      <rPr>
        <sz val="10"/>
        <color rgb="FF000000"/>
        <rFont val="Calibri"/>
        <family val="2"/>
        <scheme val="minor"/>
      </rPr>
      <t>.</t>
    </r>
  </si>
  <si>
    <r>
      <t>Proyecto de ley que crea la ley de reactivación del turismo y el fomento a la industria audiovisual</t>
    </r>
    <r>
      <rPr>
        <vertAlign val="superscript"/>
        <sz val="10"/>
        <color theme="1"/>
        <rFont val="Calibri"/>
        <family val="2"/>
        <scheme val="minor"/>
      </rPr>
      <t>(4)</t>
    </r>
    <r>
      <rPr>
        <sz val="10"/>
        <color theme="1"/>
        <rFont val="Calibri"/>
        <family val="2"/>
        <scheme val="minor"/>
      </rPr>
      <t>.</t>
    </r>
  </si>
  <si>
    <r>
      <t>Proyecto de ley de Transición Energética que posiciona a la Transmisión Eléctrica como un sector habilitante para la carbono neutralidad</t>
    </r>
    <r>
      <rPr>
        <vertAlign val="superscript"/>
        <sz val="10"/>
        <color theme="1"/>
        <rFont val="Calibri"/>
        <family val="2"/>
        <scheme val="minor"/>
      </rPr>
      <t>(5)</t>
    </r>
    <r>
      <rPr>
        <sz val="10"/>
        <color theme="1"/>
        <rFont val="Calibri"/>
        <family val="2"/>
        <scheme val="minor"/>
      </rPr>
      <t>.</t>
    </r>
  </si>
  <si>
    <r>
      <t>Proyecto de ley con el objeto de ampliar la cobertura del subsidio eléctrico a que se refiere el artículo sexto transitorio de la Ley N°21.667 e introducir otras medidas de perfeccionamiento a la Ley N°18.41, que crea la Superintendencia de Electricidad y Combustibles</t>
    </r>
    <r>
      <rPr>
        <vertAlign val="superscript"/>
        <sz val="10"/>
        <color rgb="FF000000"/>
        <rFont val="Calibri"/>
        <family val="2"/>
        <scheme val="minor"/>
      </rPr>
      <t>(6)</t>
    </r>
    <r>
      <rPr>
        <sz val="10"/>
        <color rgb="FF000000"/>
        <rFont val="Calibri"/>
        <family val="2"/>
        <scheme val="minor"/>
      </rPr>
      <t>; Proyecto de ley que modifica diversos cuerpos legales, con el objeto de adoptar medidas para combatir el sobreendeudamiento</t>
    </r>
    <r>
      <rPr>
        <vertAlign val="superscript"/>
        <sz val="10"/>
        <color rgb="FF000000"/>
        <rFont val="Calibri"/>
        <family val="2"/>
        <scheme val="minor"/>
      </rPr>
      <t>(7)</t>
    </r>
    <r>
      <rPr>
        <sz val="10"/>
        <color rgb="FF000000"/>
        <rFont val="Calibri"/>
        <family val="2"/>
        <scheme val="minor"/>
      </rPr>
      <t>; Proyecto de Ley que equipara el derecho de sala cuna para las trabajadoras, los trabajadores y los independientes que indica, en las condiciones que establece, modifica el Código del Trabajo para tales efectos y crea un fondo solidario de sala cuna</t>
    </r>
    <r>
      <rPr>
        <vertAlign val="superscript"/>
        <sz val="10"/>
        <color rgb="FF000000"/>
        <rFont val="Calibri"/>
        <family val="2"/>
        <scheme val="minor"/>
      </rPr>
      <t>(8)</t>
    </r>
    <r>
      <rPr>
        <sz val="10"/>
        <color rgb="FF000000"/>
        <rFont val="Calibri"/>
        <family val="2"/>
        <scheme val="minor"/>
      </rPr>
      <t>.</t>
    </r>
  </si>
  <si>
    <r>
      <t>Proyecto de ley que moderniza el escalafón de los Agentes Policiales de la Policía de Investigaciones de Chile y su estatuto de personal</t>
    </r>
    <r>
      <rPr>
        <vertAlign val="superscript"/>
        <sz val="10"/>
        <color theme="1"/>
        <rFont val="Calibri"/>
        <family val="2"/>
        <scheme val="minor"/>
      </rPr>
      <t>(9)</t>
    </r>
    <r>
      <rPr>
        <sz val="10"/>
        <color theme="1"/>
        <rFont val="Calibri"/>
        <family val="2"/>
        <scheme val="minor"/>
      </rPr>
      <t>.</t>
    </r>
  </si>
  <si>
    <r>
      <t>con efectos en los gastos fiscales</t>
    </r>
    <r>
      <rPr>
        <b/>
        <vertAlign val="superscript"/>
        <sz val="10"/>
        <color rgb="FF000000"/>
        <rFont val="Calibri"/>
        <family val="2"/>
        <scheme val="minor"/>
      </rPr>
      <t>(1)</t>
    </r>
  </si>
  <si>
    <t>Efecto en gasto</t>
  </si>
  <si>
    <t>17117-03</t>
  </si>
  <si>
    <t>199-372</t>
  </si>
  <si>
    <t>Proyecto de ley que reconoce y fortalece a las ferias libres como pilar de la alimentación y el desarrollo local</t>
  </si>
  <si>
    <t>16316-05</t>
  </si>
  <si>
    <t>211-372</t>
  </si>
  <si>
    <t>Proyecto de ley que crea el Servicio de Auditoría Interna de Gobierno</t>
  </si>
  <si>
    <t>17147-11 </t>
  </si>
  <si>
    <t>212-372</t>
  </si>
  <si>
    <t>Proyecto de ley para la eliminación de las preexistencias, discriminación por edad y sexo, y crea el plan común de salud para las ISAPRE</t>
  </si>
  <si>
    <t>16.811-04</t>
  </si>
  <si>
    <t>216-372</t>
  </si>
  <si>
    <t>Indicaciones al proyecto de ley que moderniza la oferta en la educación parvularia</t>
  </si>
  <si>
    <t>8467-12</t>
  </si>
  <si>
    <t>219-372</t>
  </si>
  <si>
    <t>Proyecto de ley sobre administración del borde costero y concesiones marítimas</t>
  </si>
  <si>
    <t>12712-24</t>
  </si>
  <si>
    <t>230-372</t>
  </si>
  <si>
    <t>Proyecto de ley de patrimonio cultural</t>
  </si>
  <si>
    <t>16441-19</t>
  </si>
  <si>
    <t>227-372</t>
  </si>
  <si>
    <t>Proyecto de Ley que crea una nueva institucionalidad de Prospectiva y Desarrollo sostenible basada en conocimiento</t>
  </si>
  <si>
    <t>16371-24</t>
  </si>
  <si>
    <t>231-372</t>
  </si>
  <si>
    <t>Proyecto de ley de protección y fomento de la Artesanía</t>
  </si>
  <si>
    <t>17195-25</t>
  </si>
  <si>
    <t>233-372</t>
  </si>
  <si>
    <t>Proyecto de ley que moderniza el escalafón de los Agentes Policiales de la Policía de Investigaciones de Chile y su estatuto de personal</t>
  </si>
  <si>
    <t>12.092-07</t>
  </si>
  <si>
    <t>Proyecto de Ley que modifica el sistema registral y notarial, en sus aspectos orgánicos y funcionales</t>
  </si>
  <si>
    <t>17217-02</t>
  </si>
  <si>
    <t>242-372</t>
  </si>
  <si>
    <t>Proyecto de ley que otorga asignación de estímulo al servicio militar a los soldados conscriptos</t>
  </si>
  <si>
    <t>17237-13</t>
  </si>
  <si>
    <t>240-372</t>
  </si>
  <si>
    <t>Proyecto de ley que modifica la ley N°16.744 y crea un sistema autónomo de calificación de enfermedades profesionales</t>
  </si>
  <si>
    <t>16271-03</t>
  </si>
  <si>
    <t>265-372</t>
  </si>
  <si>
    <t>Indicaciones al Proyecto de Ley para mejorar la protección de los derechos de las personas consumidoras en el ámbito de sus intereses individuales fortaleciendo al Servicio Nacional del Consumidor, y establece otras modificaciones que indica</t>
  </si>
  <si>
    <t>17.269-04</t>
  </si>
  <si>
    <t>266-372</t>
  </si>
  <si>
    <t>Proyecto de Ley que otorga un aporte único a los profesionales de la educación que indica</t>
  </si>
  <si>
    <t>15.975-25</t>
  </si>
  <si>
    <t>268-372</t>
  </si>
  <si>
    <t>Proyecto de ley que crea el Subsistema de Inteligencia Económica y establece otras medidas para la prevención y alerta de actividades que digan relación con el crimen organizado</t>
  </si>
  <si>
    <t>17286-05</t>
  </si>
  <si>
    <t>275-372</t>
  </si>
  <si>
    <t>Proyecto de Ley que Otorga reajuste general de remuneraciones a las y los trabajadores del Sector Público, concede aguinaldos que señala, concede otros beneficios que indica, y modifica diversos cuerpos legales</t>
  </si>
  <si>
    <t>11175-01</t>
  </si>
  <si>
    <t>276-372</t>
  </si>
  <si>
    <t>Proyecto de Ley que crea el Servicio Nacional Forestal y modifica la Ley General de Urbanismo y Construcciones</t>
  </si>
  <si>
    <t>13991-07</t>
  </si>
  <si>
    <t>284-372</t>
  </si>
  <si>
    <t>Proyecto de ley que crea el Servicio Nacional de Acceso a la Justicia y la Defensoría de Víctimas de Delitos</t>
  </si>
  <si>
    <t>286-372</t>
  </si>
  <si>
    <t>Indicaciones al Proyecto de Ley que Otorga reajuste general de remuneraciones a las y los trabajadores del Sector Público, concede aguinaldos que señala, concede otros beneficios que indica, y modifica diversos cuerpos legales</t>
  </si>
  <si>
    <t>10634-29</t>
  </si>
  <si>
    <t>290-372</t>
  </si>
  <si>
    <t>Indicaciones al Proyecto de ley que modifica la ley N° 20.019, que regula las Sociedades Anónimas Deportivas Profesionales, en materia de fiscalización, de conflictos de interés, y de fomento de la participación de los hinchas en la propiedad de las mismas</t>
  </si>
  <si>
    <t>(1) No incluye aquellos IF que fueron sustituidos por otros, ni los IF consolidados.</t>
  </si>
  <si>
    <t>Efecto en ingresos</t>
  </si>
  <si>
    <t>16500-21</t>
  </si>
  <si>
    <t>190-372</t>
  </si>
  <si>
    <t>Indicaciones al Proyecto de ley general de pesca y deroga disposiciones que indica</t>
  </si>
  <si>
    <t>12.712-24</t>
  </si>
  <si>
    <t>17.096-21</t>
  </si>
  <si>
    <t>246-372</t>
  </si>
  <si>
    <t>Proyecto de ley que fija un nuevo fraccionamiento entre el sector pesquero artesanal e industrial</t>
  </si>
  <si>
    <t>Nota: Los valores con signo positivo significan mayores gastos fiscales y los valores con signo negativo significan menores gastos fiscales. Los IF sustitutivos sustituyen los costos de los IF anteriores.</t>
  </si>
  <si>
    <t>Nota: Los valores con signo positivo significan mayores ingresos fiscales y los valores con signo negativo significan menores ingresos fiscales. Los IF sustitutivos sustituyen los costos de los IF anteriores.</t>
  </si>
  <si>
    <t xml:space="preserve"> </t>
  </si>
  <si>
    <t xml:space="preserve"> 17.005-13</t>
  </si>
  <si>
    <t>185-372</t>
  </si>
  <si>
    <t>Indicaciones al Proyecto de Ley que crea el contrato de buceo y actividades conexas</t>
  </si>
  <si>
    <t>17.069-06</t>
  </si>
  <si>
    <t>186-372</t>
  </si>
  <si>
    <t>Proyecto de Ley que declara feriado el día 21 de septiembre de 2024 para la Región de Magallanes y de la Antártica Chilena, con motivo de la conmemoración de la toma de posesión del Estrecho de Magallanes por la goleta “Ancud</t>
  </si>
  <si>
    <t>16.974-07</t>
  </si>
  <si>
    <t>187-372</t>
  </si>
  <si>
    <t>Indicaciones al Proyecto de Ley que fija un plazo máximo para que los proveedores de servicios de internet y telecomunicaciones entreguen registro de llamadas y otros antecedentes de tráfico comunicacional en delitos de crimen organizado y otros delitos cuya investigación requiere de especial celeridad.</t>
  </si>
  <si>
    <t>17121-10</t>
  </si>
  <si>
    <t>193-372</t>
  </si>
  <si>
    <t>Proyecto de Acuerdo entre el Gobierno de la República de Chile y el Gobierno de la República del Perú sobre infracciones y sanciones relativo al convenio de transporte de pasajeros por carretera entre Tacna y Arica, firmado el 10 de octubre de 2019, en Paracas, Perú</t>
  </si>
  <si>
    <t>12.822-07, 14.621-07, 15.733-07, refundidos</t>
  </si>
  <si>
    <t>229-372</t>
  </si>
  <si>
    <t xml:space="preserve">Proyecto de Ley que Modifica el Código Penal para tipificar como delito la zoofilia </t>
  </si>
  <si>
    <t>16.143-02</t>
  </si>
  <si>
    <t>188-372</t>
  </si>
  <si>
    <t>Indicación Sustitutiva al Proyecto de Ley para la protección de la Infraestructura crítica del país</t>
  </si>
  <si>
    <t>15.850-11</t>
  </si>
  <si>
    <t>197-372</t>
  </si>
  <si>
    <t xml:space="preserve">Indicaciones al Proyecto de Ley que modifica diversos cuerpos legales para regular la comercialización de productos farmacéuticos y sancionar su venta ilegal </t>
  </si>
  <si>
    <t>16.720-15</t>
  </si>
  <si>
    <t xml:space="preserve">198-372 </t>
  </si>
  <si>
    <t>Proyecto de ley que modifica la ley N°18.290 y otros cuerpos legales que indica, para hacer efectiva la exigencia de contar con aptitudes para conducir vehículos motorizados y regular otras materias relacionadas.</t>
  </si>
  <si>
    <t>12.451-13, 12.452-13 y 13.822-07, refundidos</t>
  </si>
  <si>
    <t>196-372</t>
  </si>
  <si>
    <t>Proyecto de ley para promover el envejecimiento positivo, el cuidado integral de las personas mayores, y el fortalecimiento de la institucionalidad del adulto mayor</t>
  </si>
  <si>
    <t>14.845-11</t>
  </si>
  <si>
    <t>200-372</t>
  </si>
  <si>
    <t>Indicaciones al Proyecto de Ley que Modifica la Ley N°20.585, sobre otorgamiento y uso de licencias médicas, con el objeto de fortalecer las facultades de los organismos reguladores y fiscalizadores y aumentar las multas y los periodos de suspensión de los emisores de licencias médicas, en los presupuestos que establece la ley.</t>
  </si>
  <si>
    <t>12.662-11</t>
  </si>
  <si>
    <t>201-372</t>
  </si>
  <si>
    <t xml:space="preserve">Propone forma y modo de resolver las divergencias surgidas entre ambas Cámaras durante la discusión del proyecto de ley que crea el Seguro de Salud Catastrófico a través de una cobertura financiera especial en la Modalidad de Atención de Libre Elección de FONASA </t>
  </si>
  <si>
    <t>10.576-13,  12.719-13 y 14.139-34, refundidos</t>
  </si>
  <si>
    <t>203-372</t>
  </si>
  <si>
    <t>Formula indicaciones al Proyecto de Ley que modifica el Código del Trabajo con el objeto de perfeccionar la regulación del principio de igualdad de remuneraciones entre hombres y mujeres</t>
  </si>
  <si>
    <t>16.836-06</t>
  </si>
  <si>
    <t>204-372</t>
  </si>
  <si>
    <t>Proyecto de Ley que modifica la ley N°21.325 para perfeccionar el procedimiento de expulsión administrativa</t>
  </si>
  <si>
    <t>12.234-02</t>
  </si>
  <si>
    <t>207-372</t>
  </si>
  <si>
    <t>Indicaciones al Proyecto de Ley que Fortalece y Moderniza el Sistema de Inteligencia del Estado</t>
  </si>
  <si>
    <t>17.127-24</t>
  </si>
  <si>
    <t>206-372</t>
  </si>
  <si>
    <t>Proyecto de Ley que declara el Día Nacional del Debate y la Tolerancia</t>
  </si>
  <si>
    <t>16.316-05</t>
  </si>
  <si>
    <t>208-372</t>
  </si>
  <si>
    <t>Proyecto de Ley que Crea el Servicio de Auditoría Interna de Gobierno </t>
  </si>
  <si>
    <t>15.003-15</t>
  </si>
  <si>
    <t>205-372</t>
  </si>
  <si>
    <t xml:space="preserve">Indicaciones al Proyecto de ley que modifica la Ley de Tránsito, para consagrar como inhabilidad para la obtención de licencias de conducir profesional, contar con antecedentes penales por delitos de connotación sexual </t>
  </si>
  <si>
    <t>16.598-15</t>
  </si>
  <si>
    <t xml:space="preserve"> Proyecto de ley que prohíbe la fabricación, comercialización, importación, exportación, utilización, tenencia y porte de dispositivos electrónicos aptos para interceptar, interferir o interrumpir cualquier tipo de señal que se emita a través de un servicio de telecomunicaciones y establece sanciones en caso de incumplimiento </t>
  </si>
  <si>
    <t>16.705-04</t>
  </si>
  <si>
    <t>209-372</t>
  </si>
  <si>
    <t>Indicaciones al Proyecto de Ley que modifica la ley Nº21.040 y otros cuerpos legales, fortaleciendo la gestión educativa y mejorando las normas sobre administración e instalación del Sistema de Educación Pública</t>
  </si>
  <si>
    <t>14.614-07</t>
  </si>
  <si>
    <t>214-372</t>
  </si>
  <si>
    <t>Indicaciones al Proyecto de Ley que crea el Ministerio de Seguridad Pública</t>
  </si>
  <si>
    <t>16.553-12</t>
  </si>
  <si>
    <t>215-372</t>
  </si>
  <si>
    <t>Indicaciones al Proyecto de Ley que fortalece y mejora la eficacia de la fiscalización y el cumplimiento de la regulación ambiental a cargo de la Superintendencia del Medio Ambiente, modificando al efecto el artículo segundo de la ley N° 20.417, y regula otras materias que indica.</t>
  </si>
  <si>
    <t xml:space="preserve">Proyecto de Ley que Moderniza la Oferta en la Educación Parvularia </t>
  </si>
  <si>
    <t>16.323-25</t>
  </si>
  <si>
    <t>217-372</t>
  </si>
  <si>
    <t>Proyecto de Ley que establece normas para la realización de funerales de riesgo y modifica otros cuerpos legales</t>
  </si>
  <si>
    <t>16.905-31</t>
  </si>
  <si>
    <t>221-372</t>
  </si>
  <si>
    <t>Proyecto de ley que crea el Sistema Nacional de Cuidados</t>
  </si>
  <si>
    <t>17177-10</t>
  </si>
  <si>
    <t>218-372</t>
  </si>
  <si>
    <t>Proyecto de Acuerdo que aprueba el Convenio N° 81, sobre inspección del trabajo, Adoptado por la 30° Conferencia General de la Organización Internacional del Trabajo el 19 de junio de 1947</t>
  </si>
  <si>
    <t>15.866-04</t>
  </si>
  <si>
    <t>220-372</t>
  </si>
  <si>
    <t>Indicaciones al proyecto de ley que perfecciona y confiere carácter público al Registro Nacional de Prófugos de la Justicia, en los casos que indica</t>
  </si>
  <si>
    <t>222-372</t>
  </si>
  <si>
    <t>Proyecto de Ley que crea el Ministerio de Seguridad Pública</t>
  </si>
  <si>
    <t>17.172-10</t>
  </si>
  <si>
    <t>224-372</t>
  </si>
  <si>
    <t>Proyecto de Acuerdo por el que aprueba el “Convenio entre el Gobierno de la República de Chile y el Consejo Federal Suizo sobre la Exención Mutua de Visas para Titulares de Pasaportes Diplomáticos, Oficiales y de Servicio, suscrito en Santiago, Chile, el 19 de enero de 2024</t>
  </si>
  <si>
    <t>226-372</t>
  </si>
  <si>
    <t xml:space="preserve">Proyecto de ley que crea el Seguro de Salud Catastrófico a través de una cobertura financiera especial en la Modalidad de Atención de Libre Elección de FONASA </t>
  </si>
  <si>
    <t>16.744-14</t>
  </si>
  <si>
    <t>225-372</t>
  </si>
  <si>
    <t>Proyecto de Ley que modifica la Ley General de Urbanismo y Construcciones para exigir que la planificación urbana contemple espacios públicos seguros y accesibles para las mujeres</t>
  </si>
  <si>
    <t>15.869-19</t>
  </si>
  <si>
    <t>228-372</t>
  </si>
  <si>
    <t>Proyecto de Ley que regula sistemas de inteligencia artificial</t>
  </si>
  <si>
    <t>17200-10</t>
  </si>
  <si>
    <t>235-372</t>
  </si>
  <si>
    <t>Inicia un Proyecto de acuerdo que aprueba el tratado de extradición entre la República de Chile y la República Argentina, suscrito en Santiago, República de Chile, el 5 de diciembre de 2023</t>
  </si>
  <si>
    <t>17201-10</t>
  </si>
  <si>
    <t>236-372</t>
  </si>
  <si>
    <t>Proyecto de Acuerdo que aprueba el Convenio Europeo sobre Extradición, suscrito en Paris, el 13 de diciembre de 1957; el Primer Protocolo Adicional al Convenio Europeo sobre Extradición, suscrito en Estrasburgo, el 15 de octubre de 1975; y el Segundo Protocolo Adicional al Convenio Europeo sobre Extradición, suscrito también en Estrasburgo, el 17 de marzo de 1978</t>
  </si>
  <si>
    <t>17.006-01</t>
  </si>
  <si>
    <t>237-372</t>
  </si>
  <si>
    <t>Indicaciones al Proyecto de Ley General de Urbanismo y Construcciones, y otros cuerpos legales, para regular el desarrollo de zonas residenciales en el medio rural</t>
  </si>
  <si>
    <t>16.335-14</t>
  </si>
  <si>
    <t>239-372</t>
  </si>
  <si>
    <t>Proyecto de Ley que regula la prevención de incendios forestales y rurales, y otras materias que indica</t>
  </si>
  <si>
    <t>248-372</t>
  </si>
  <si>
    <t>Proyecto de ley que crea el Ministerio de Seguridad Pública</t>
  </si>
  <si>
    <t>16.078-08</t>
  </si>
  <si>
    <t>243-372</t>
  </si>
  <si>
    <t>Proyecto de Ley de Transición Energética que posiciona a la Transmisión Eléctrica como un sector habilitante para la carbono neutralidad</t>
  </si>
  <si>
    <t>12.822-07, 14.621-07, 15.733-07, 16.733-07 refundidos</t>
  </si>
  <si>
    <t>245-372</t>
  </si>
  <si>
    <t>Proyecto de Ley que modifica el Código Penal para tipificar como delito la zoofilia</t>
  </si>
  <si>
    <t>17.205-05</t>
  </si>
  <si>
    <t>247-372</t>
  </si>
  <si>
    <t>Proyecto de ley que subsana error que indica y modifica vigencias de cuatro disposiciones de la ley N°21.713</t>
  </si>
  <si>
    <t>16.223-29</t>
  </si>
  <si>
    <t>241-372</t>
  </si>
  <si>
    <t>Proyecto de Ley que modifica la Ley N° 19.327, de derechos y deberes en los espectáculos de fútbol profesional.</t>
  </si>
  <si>
    <t>251-372</t>
  </si>
  <si>
    <t>Proyecto de Ley que modifica la Ley N° 21.713 en relación al concepto de abuso en materia tributaria y a la vigencia de algunas de sus disposiciones</t>
  </si>
  <si>
    <t>16.772-14</t>
  </si>
  <si>
    <t>252-372</t>
  </si>
  <si>
    <t xml:space="preserve">Proyecto de ley que modifica diversos cuerpos legales con el objeto de atender fenómenos urbanos consolidados en el territorio, urgentes, que afectan a la población </t>
  </si>
  <si>
    <t>249-372</t>
  </si>
  <si>
    <t>14.309-04</t>
  </si>
  <si>
    <t>253-372</t>
  </si>
  <si>
    <t>Proyecto de ley que establece una Subvención para la Modalidad Educativa de Reingreso</t>
  </si>
  <si>
    <t>255-372</t>
  </si>
  <si>
    <t>256-372</t>
  </si>
  <si>
    <t>Proyecto de Ley que crea el Subsistema de Inteligencia Económica y establece otras medidas para la prevención y alerta de actividades que digan relación con el crimen organizado</t>
  </si>
  <si>
    <t>17.064-08</t>
  </si>
  <si>
    <t>257-372</t>
  </si>
  <si>
    <t xml:space="preserve">Proyecto de ley que amplía la cobertura del subsidio eléctrico a que se refiere el artículo sexto transitorio de la Ley N°21.667 e introduce otras medidas de perfeccionamiento a la Ley N°18.410, que crea la Superintendencia de Electricidad y Combustibles </t>
  </si>
  <si>
    <t>17242-15</t>
  </si>
  <si>
    <t>254-372</t>
  </si>
  <si>
    <t xml:space="preserve">Proyecto de ley que faculta al Ministerio de Transportes y Telecomunicaciones para autorizar establecimientos o talleres que realicen transformaciones de tipos de propulsión de combustión interna a eléctrico y otras adaptaciones a vehículos motorizados en uso  </t>
  </si>
  <si>
    <t>238-372</t>
  </si>
  <si>
    <t>Proyecto de Ley que modifica la ley N° 21.549 que crea un sistema de tratamiento automatizado de infracciones del tránsito y modifica las leyes N° 18.287 y N° 18.290 a fin de anticipar su ejecución</t>
  </si>
  <si>
    <t>17.075-11</t>
  </si>
  <si>
    <t>260-372</t>
  </si>
  <si>
    <t>Proyecto de Ley que establece asignación especial técnica del área de la salud a los funcionarios que indica</t>
  </si>
  <si>
    <t>16.889-05</t>
  </si>
  <si>
    <t>259-372</t>
  </si>
  <si>
    <t>Proyecto de ley que crea una Agencia de Financiamiento e Inversión para el Desarrollo (AFIDE) y la autoriza a participar en Fondos de Fondos</t>
  </si>
  <si>
    <t>13.991-07</t>
  </si>
  <si>
    <t>258-372</t>
  </si>
  <si>
    <t>Proyecto de Ley que crea el Servicio Nacional de Acceso a la Justicia y la Defensoría de Víctimas de Delitos</t>
  </si>
  <si>
    <t>16.391-01</t>
  </si>
  <si>
    <t>263-372</t>
  </si>
  <si>
    <t>Proyecto de Ley que establece un Sistema de Incentivos para la Gestión Sostenible de Suelos Agropecuarios (SIGESS)</t>
  </si>
  <si>
    <t>15251-14</t>
  </si>
  <si>
    <t>244-372</t>
  </si>
  <si>
    <t>Proyecto de ley de Modernización y Fortalecimiento del Sistema de Planificación Territorial</t>
  </si>
  <si>
    <t>262-372</t>
  </si>
  <si>
    <t>Proyecto de Ley que Fortalece y Moderniza el Sistema de Inteligencia del Estado</t>
  </si>
  <si>
    <t>9.116-07</t>
  </si>
  <si>
    <t>Proyecto de Ley que Aprueba la disolución de la Editorial Jurídica de Chile y establece normas para su liquidación</t>
  </si>
  <si>
    <t>264-372</t>
  </si>
  <si>
    <t>267-372</t>
  </si>
  <si>
    <t>16.271-03</t>
  </si>
  <si>
    <t>271-372</t>
  </si>
  <si>
    <t xml:space="preserve">Indicaciones al Proyecto de Ley para mejorar la protección de los derechos de las personas consumidoras en el ámbito de sus intereses individuales fortaleciendo al Servicio Nacional del Consumidor, y establece otras modificaciones que indica. </t>
  </si>
  <si>
    <t>17296-10</t>
  </si>
  <si>
    <t>269-372</t>
  </si>
  <si>
    <t>Proyecto de Acuerdo que aprueba la “Convención relativa a la Organización Internacional de Ayudas a la Navegación Marítima”, adoptada en París, el 27 de enero de 2021</t>
  </si>
  <si>
    <t>15.936-18</t>
  </si>
  <si>
    <t>270-372</t>
  </si>
  <si>
    <t xml:space="preserve">Proyecto de ley que modifica los cuerpos legales que indica para prohibir el porte y/o tenencia de armas de fuego por parte de las personas que estén en procedimiento de violencia intrafamiliar o sean condenadas por ello  </t>
  </si>
  <si>
    <t>272-372</t>
  </si>
  <si>
    <t>15.589-07</t>
  </si>
  <si>
    <t>274-372</t>
  </si>
  <si>
    <t>Proyecto de Ley que modifica la ley N°20.084, que establece un sistema de responsabilidad de los adolescentes por infracciones a la ley penal, para fortalecer la respuesta sancionatoria frente a conductas consideradas de especial gravedad</t>
  </si>
  <si>
    <t>16.838-35</t>
  </si>
  <si>
    <t>273-372</t>
  </si>
  <si>
    <t xml:space="preserve">Proyecto de ley que modifica la ley N° 21.545 para obligar a los prestadores de salud a contar con apoyos visuales para la atención de personas con trastorno del espectro autista </t>
  </si>
  <si>
    <t>11.175-01</t>
  </si>
  <si>
    <t>17.286-05</t>
  </si>
  <si>
    <t>279-372</t>
  </si>
  <si>
    <t>Indicaciones al Proyecto de Ley que otorga reajuste general a las y los trabajadores del Sector Público, concede aguinaldos que señala, concede otros beneficios que indica, y modifica diversos cuerpos legales</t>
  </si>
  <si>
    <t>16.552-12</t>
  </si>
  <si>
    <t>280-372</t>
  </si>
  <si>
    <t>Proyecto de ley que reforma a la Ley Nº19.300 sobre Bases Generales del Medio Ambiente</t>
  </si>
  <si>
    <t>16.703-25</t>
  </si>
  <si>
    <t>278-372</t>
  </si>
  <si>
    <t>Proyecto de Ley que dispone la exigencia de exhibir un documento de identidad y la adopción de otras medidas de seguridad en el transporte terrestre interregional de pasajeros</t>
  </si>
  <si>
    <t>10.576-13 refundido con 12.719-13 y 14.139-34</t>
  </si>
  <si>
    <t xml:space="preserve">Proyecto de Ley que modifica el Código del Trabajo con el objeto de perfeccionar la regulación del principio de igualdad de remuneraciones entre hombres y mujeres </t>
  </si>
  <si>
    <t>17313-10</t>
  </si>
  <si>
    <t>281-372</t>
  </si>
  <si>
    <t>Proyecto de Acuerdo que aprueba el Tratado de Libre Comercio entre la Alianza del Pacífico y Singapur y las cartas intercambiadas con motivo de la firma del mismo en Bahía Málaga, Colombia, el 26 de enero de 2022</t>
  </si>
  <si>
    <t>282-372</t>
  </si>
  <si>
    <t>Indicaciones al Proyecto de ley que otorga reajuste general a las y los trabajadores del Sector Público, concede aguinaldos que señala, concede otros beneficios que indica, y modifica diversos cuerpos legales</t>
  </si>
  <si>
    <t>16.12.2024</t>
  </si>
  <si>
    <t>287-372</t>
  </si>
  <si>
    <t>Indicaciones al proyecto de ley que otorga reajuste general a las y los trabajadores del Sector Público, concede aguinaldos que señala, concede otros beneficios que indica, y modifica diversos cuerpos legales</t>
  </si>
  <si>
    <t>288-372</t>
  </si>
  <si>
    <t xml:space="preserve">Indicaciones al proyecto de ley que otorga reajuste general a las y los trabajadores del Sector Público, concede aguinaldos que señala, concede otros beneficios que indica, y modifica diversos cuerpos legales </t>
  </si>
  <si>
    <t>17.197-11</t>
  </si>
  <si>
    <t>283-372</t>
  </si>
  <si>
    <t>Proyecto de ley que modifica el Decreto con fuerza de Ley N°1, que fija texto refundido, coordinado y sistematizado del Decreto Ley N°2.763, de 1979 y de las leyes N°18.933 y N°18.469, con el objeto de modificar el nombre del Servicio de Salud de Viña del Mar - Quillota</t>
  </si>
  <si>
    <t>17312-07</t>
  </si>
  <si>
    <t>289-372</t>
  </si>
  <si>
    <t>Proyecto de Ley para eximir de trámites y reducir plazos para la ampliación de construcción de nuevos establecimientos penitenciarios.</t>
  </si>
  <si>
    <t>16.371-24</t>
  </si>
  <si>
    <t>293-372</t>
  </si>
  <si>
    <t>16.850-07</t>
  </si>
  <si>
    <t>285-372</t>
  </si>
  <si>
    <t>Proyecto de Ley que incorpora la Fiscalía Supraterritorial en la ley N° 19.640, orgánica constitucional del Ministerio Público, y modifica otros cuerpos legales que regulan actuaciones de los fiscales y de las fiscalías regionales</t>
  </si>
  <si>
    <r>
      <t>% de var. 2024/Ley Inicial 2024</t>
    </r>
    <r>
      <rPr>
        <b/>
        <vertAlign val="superscript"/>
        <sz val="10"/>
        <rFont val="Calibri"/>
        <family val="2"/>
        <scheme val="minor"/>
      </rPr>
      <t>(1)</t>
    </r>
  </si>
  <si>
    <r>
      <t>(millones de pesos 2025 y % del PIB</t>
    </r>
    <r>
      <rPr>
        <vertAlign val="superscript"/>
        <sz val="10"/>
        <rFont val="Calibri"/>
        <family val="2"/>
        <scheme val="minor"/>
      </rPr>
      <t>(1)</t>
    </r>
    <r>
      <rPr>
        <sz val="10"/>
        <rFont val="Calibri"/>
        <family val="2"/>
        <scheme val="minor"/>
      </rPr>
      <t xml:space="preserve">) </t>
    </r>
  </si>
  <si>
    <t>(1) Tipo de cambio de cierre considerado en IFP 4T24 para 2024: $992,12 por dólar (valor cierre, 30 de diciembre 2024). Tipo de cambio de cierre considerado en IFP 4T24 para Proyección 2025: $975 por dólar (promedio diciembre 2025 estimado).</t>
  </si>
  <si>
    <t>(2) Estimación del PIB 2024 considerada en Proyección IFP 4T24 para 2024: $307.018 miles de millones. Estimación del PIB considerada en Proyección IFP 4T24 para Proyección 2025: $330.642 miles de millones.</t>
  </si>
  <si>
    <t>Cierre 2024</t>
  </si>
  <si>
    <t>Cierre 2025</t>
  </si>
  <si>
    <t>Cierre preliminar 2024</t>
  </si>
  <si>
    <r>
      <t xml:space="preserve">    Amortizaciones</t>
    </r>
    <r>
      <rPr>
        <i/>
        <vertAlign val="superscript"/>
        <sz val="10"/>
        <color rgb="FF000000"/>
        <rFont val="Calibri"/>
        <family val="2"/>
        <scheme val="minor"/>
      </rPr>
      <t>(4)</t>
    </r>
  </si>
  <si>
    <r>
      <t xml:space="preserve">    Corrección por condiciones financieras</t>
    </r>
    <r>
      <rPr>
        <i/>
        <vertAlign val="superscript"/>
        <sz val="10"/>
        <color rgb="FF000000"/>
        <rFont val="Calibri"/>
        <family val="2"/>
        <scheme val="minor"/>
      </rPr>
      <t>(5)</t>
    </r>
  </si>
  <si>
    <r>
      <t>Cierre 2023</t>
    </r>
    <r>
      <rPr>
        <vertAlign val="superscript"/>
        <sz val="10"/>
        <rFont val="Calibri"/>
        <family val="2"/>
        <scheme val="minor"/>
      </rPr>
      <t>(3)</t>
    </r>
  </si>
  <si>
    <t xml:space="preserve">(1) Tipo de cambio de cierre considerado en 2023: $884,6 por dólar (valor cierre, 29 de diciembre 2023). Tipo de cambio de cierre considerado en IFP 4T24 para 2024: $992,12 por dólar (valor cierre, 30 de diciembre 2024). </t>
  </si>
  <si>
    <t xml:space="preserve">(2) Nivel de PIB considerado en Cierre 2023: $281.870 miles de millones. Estimación del PIB 2024 considerada en Proyección IFP 4T24: $307.018 miles de millones. </t>
  </si>
  <si>
    <t>(3) A diferencia de la entrega anterior, la Deuda Bruta del Gobierno Central Total se expresa en pesos corrientes.</t>
  </si>
  <si>
    <r>
      <t xml:space="preserve">(5) Variación del valor de los </t>
    </r>
    <r>
      <rPr>
        <i/>
        <sz val="10"/>
        <color theme="1"/>
        <rFont val="Calibri"/>
        <family val="2"/>
        <scheme val="minor"/>
      </rPr>
      <t>stocks</t>
    </r>
    <r>
      <rPr>
        <sz val="10"/>
        <color theme="1"/>
        <rFont val="Calibri"/>
        <family val="2"/>
        <scheme val="minor"/>
      </rPr>
      <t xml:space="preserve"> de las diferentes denominaciones no expresadas en los demás constituyentes de la apertura registrada para Transacciones en activos financieros.</t>
    </r>
  </si>
  <si>
    <t>Cuadro R.1.2</t>
  </si>
  <si>
    <t>Cuadro R.1.1</t>
  </si>
  <si>
    <t>Estimación del efecto de cambios al sistema tributario llevados a cabo desde 2020 sobre la recaudación fiscal</t>
  </si>
  <si>
    <t>IFP 4T24 (actual)</t>
  </si>
  <si>
    <t>Número</t>
  </si>
  <si>
    <t>Cambio tributario</t>
  </si>
  <si>
    <t>Modernización tributaria 2020</t>
  </si>
  <si>
    <t>Empresas que se incorporan a sistema semi-integrado</t>
  </si>
  <si>
    <t>Nuevo tramo del IGC y 2da cat. con tasa de 40%</t>
  </si>
  <si>
    <t>Market Maker</t>
  </si>
  <si>
    <t>Cambios requisitos FIP</t>
  </si>
  <si>
    <t>Back to back / Inst. financieras extranjeras</t>
  </si>
  <si>
    <t>Retiros desproporcionados no justificados</t>
  </si>
  <si>
    <t>Beneficio de inversión 1% Regional</t>
  </si>
  <si>
    <t>I.A. Universidades</t>
  </si>
  <si>
    <t xml:space="preserve"> Efecto en IVA Boleta Electrónica</t>
  </si>
  <si>
    <t>Efectgo en renta Boleta Electrónica</t>
  </si>
  <si>
    <t>IVA servicios digitales</t>
  </si>
  <si>
    <t>Comercio transfronterizo</t>
  </si>
  <si>
    <t>Modificación impuesto verde</t>
  </si>
  <si>
    <t>Impuesto sustitutivo al FUT</t>
  </si>
  <si>
    <t>Avenimiento extrajudicial transitorio</t>
  </si>
  <si>
    <t>Sobretasa activos inmobiliarios</t>
  </si>
  <si>
    <t>Limitar DFL2 en caso de herencia</t>
  </si>
  <si>
    <t>Eliminación PPUA</t>
  </si>
  <si>
    <t>Sistema integrado empresas con ventas menores a UF 75 mil</t>
  </si>
  <si>
    <t>Modificación norma de gastos</t>
  </si>
  <si>
    <t>Normas de tributación internacional</t>
  </si>
  <si>
    <t>Depreciación semi-instantánea</t>
  </si>
  <si>
    <t>Depreciación instantánea en La Araucanía</t>
  </si>
  <si>
    <t>Reducción plazo para recuperar IVA de 6 a 2 meses</t>
  </si>
  <si>
    <t>Menor tasa de PPM a 0,2% a Mipymes</t>
  </si>
  <si>
    <t>Aumento tope reinversión de utilidades</t>
  </si>
  <si>
    <t>Covid</t>
  </si>
  <si>
    <t>Ley Apoyo Pymes 2020</t>
  </si>
  <si>
    <t>Postergaciones de impuestos</t>
  </si>
  <si>
    <t>Baja en tasa de Timbres y Estampillas</t>
  </si>
  <si>
    <t>Rebaja de impuesto de primera categoría Pyme</t>
  </si>
  <si>
    <t>Amortización Intangibles</t>
  </si>
  <si>
    <t>Devolución remanentes de crédito fiscal IVA a Pymes</t>
  </si>
  <si>
    <t>Depreciación 100% instantánea</t>
  </si>
  <si>
    <t>Contribución regional de 1%</t>
  </si>
  <si>
    <t>Postergación entrada en vigencia Boleta Electrónica</t>
  </si>
  <si>
    <t>Mayores créditos por uso APV (Régimen B)</t>
  </si>
  <si>
    <t>Rebaja Transitoria Tasa Pagarés FOGAPE</t>
  </si>
  <si>
    <t xml:space="preserve">Disminución transitoria de tasa de interés penal </t>
  </si>
  <si>
    <t xml:space="preserve">Devolución de remanente de crédito fiscal IVA </t>
  </si>
  <si>
    <t>Postergación pago IVA Familias y MiPyme</t>
  </si>
  <si>
    <t>2° Retiro AFP</t>
  </si>
  <si>
    <t>Recaudación por retiro que pagó impuestos</t>
  </si>
  <si>
    <t>Ley de Donaciones</t>
  </si>
  <si>
    <t>Exenciones</t>
  </si>
  <si>
    <t>Exenciones en el mercado de capitales</t>
  </si>
  <si>
    <t>3a vivienda entra en impuesto de 2a categoría</t>
  </si>
  <si>
    <t>Afectación con IVA las prestaciones de servicios</t>
  </si>
  <si>
    <t>Eliminación del crédito especial activo fijo</t>
  </si>
  <si>
    <t>Aumento de la sobretasa al impuesto territorial</t>
  </si>
  <si>
    <t>Nueva sobretasa a los bienes de lujo</t>
  </si>
  <si>
    <t>Concesiones mineras</t>
  </si>
  <si>
    <t>Royalty</t>
  </si>
  <si>
    <t>ISIF</t>
  </si>
  <si>
    <t>Impuesto sustitutivo reconstrucción</t>
  </si>
  <si>
    <t>Ley de Cumplimiento tributario</t>
  </si>
  <si>
    <t>Estimación del efecto cambios al sistema tributario: medidas consideradas en IFP 3T24</t>
  </si>
  <si>
    <t>Ley/paquete</t>
  </si>
  <si>
    <t>(1) Tipo de cambio de cierre considerado en Proyección IFP 3T24 para 2024: $900,5 por dólar (promedio diciembre 2024 estimado). Tipo de cambio de cierre considerado en Proyección IFP 4T24: $992,1 por dólar (al 30 de diciembre 2024).</t>
  </si>
  <si>
    <t>(2) Estimación del PIB considerada en Proyección IFP 3T24 para 2024: $307.312 miles de millones. Estimación del PIB considerada en Proyección IFP 4T24: $307.018 miles de millones.</t>
  </si>
  <si>
    <t>Recuadro 1</t>
  </si>
  <si>
    <t>Cuadro R.4.1</t>
  </si>
  <si>
    <t>Cuadro R.4.2</t>
  </si>
  <si>
    <t>(3) Datos de inflación y tipo de cambio del IFP 4T24: 3,9% y $944 por dólar, respectivamente.</t>
  </si>
  <si>
    <t>(2) Con supuestos de inflación y tipo de cambio del IFP 3T24: 3,9% y $928 por dólar, respectivamente.</t>
  </si>
  <si>
    <r>
      <t>(millones US$ al cierre de 2025 y % del PIB</t>
    </r>
    <r>
      <rPr>
        <vertAlign val="superscript"/>
        <sz val="10"/>
        <rFont val="Calibri"/>
        <family val="2"/>
        <scheme val="minor"/>
      </rPr>
      <t>(2)</t>
    </r>
    <r>
      <rPr>
        <sz val="10"/>
        <rFont val="Calibri"/>
        <family val="2"/>
        <scheme val="minor"/>
      </rPr>
      <t>)</t>
    </r>
  </si>
  <si>
    <t>(millones US$ al cierre de cada año y % del PIB)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</si>
</sst>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4">
    <numFmt numFmtId="42" formatCode="_ &quot;$&quot;* #,##0_ ;_ &quot;$&quot;* \-#,##0_ ;_ &quot;$&quot;* &quot;-&quot;_ ;_ @_ "/>
    <numFmt numFmtId="41" formatCode="_ * #,##0_ ;_ * \-#,##0_ ;_ * &quot;-&quot;_ ;_ @_ "/>
    <numFmt numFmtId="43" formatCode="_ * #,##0.00_ ;_ * \-#,##0.00_ ;_ * &quot;-&quot;??_ ;_ @_ "/>
    <numFmt numFmtId="164" formatCode="0.0"/>
    <numFmt numFmtId="165" formatCode="#,##0.0"/>
    <numFmt numFmtId="166" formatCode="_-* #,##0.00_-;\-* #,##0.00_-;_-* &quot;-&quot;??_-;_-@_-"/>
    <numFmt numFmtId="167" formatCode="_-* #,##0_-;\-* #,##0_-;_-* &quot;-&quot;??_-;_-@_-"/>
    <numFmt numFmtId="168" formatCode="0.0%"/>
    <numFmt numFmtId="169" formatCode="_ * #,##0.0_ ;_ * \-#,##0.0_ ;_ * &quot;-&quot;_ ;_ @_ "/>
    <numFmt numFmtId="170" formatCode="_ * #,##0.0_ ;_ * \-#,##0.0_ ;_ * &quot;-&quot;?_ ;_ @_ "/>
    <numFmt numFmtId="171" formatCode="#,##0_ ;\-#,##0\ "/>
    <numFmt numFmtId="172" formatCode="&quot;$&quot;\ #,##0;[Red]\-&quot;$&quot;\ #,##0"/>
    <numFmt numFmtId="173" formatCode="_-* #,##0.000000_-;\-* #,##0.000000_-;_-* &quot;-&quot;??_-;_-@_-"/>
    <numFmt numFmtId="174" formatCode="0.0000"/>
    <numFmt numFmtId="175" formatCode="0.000"/>
    <numFmt numFmtId="176" formatCode="&quot;Ch$&quot;#,##0.00_);\(&quot;Ch$&quot;#,##0.00\)"/>
    <numFmt numFmtId="177" formatCode="&quot;Ch$&quot;#,##0_);\(&quot;Ch$&quot;#,##0\)"/>
    <numFmt numFmtId="178" formatCode="mmmm\ d\,\ yyyy"/>
    <numFmt numFmtId="179" formatCode="_-* #,##0\ _P_t_a_-;\-* #,##0\ _P_t_a_-;_-* &quot;-&quot;\ _P_t_a_-;_-@_-"/>
    <numFmt numFmtId="180" formatCode="_-* #,##0_-;\-* #,##0_-;_-* &quot;-&quot;_-;_-@_-"/>
    <numFmt numFmtId="181" formatCode="_-* #,##0.00_-;\-* #,##0.00_-;_-* \-??_-;_-@_-"/>
    <numFmt numFmtId="182" formatCode="_-&quot;$&quot;\ * #,##0.00_-;\-&quot;$&quot;\ * #,##0.00_-;_-&quot;$&quot;\ * &quot;-&quot;??_-;_-@_-"/>
    <numFmt numFmtId="183" formatCode="#,##0.0_ ;\-#,##0.0\ "/>
    <numFmt numFmtId="184" formatCode="0.00000%"/>
    <numFmt numFmtId="185" formatCode="_ * #,##0.0000_ ;_ * \-#,##0.0000_ ;_ * &quot;-&quot;_ ;_ @_ "/>
    <numFmt numFmtId="186" formatCode="#,##0.000;\-#,##0.000"/>
    <numFmt numFmtId="187" formatCode="#,##0.0_);\(#,##0.0\)"/>
    <numFmt numFmtId="188" formatCode="#,##0.000_ ;\-#,##0.000\ "/>
    <numFmt numFmtId="189" formatCode="#,##0.00000_ ;\-#,##0.00000\ "/>
    <numFmt numFmtId="190" formatCode="_ * #,##0.00000000_ ;_ * \-#,##0.00000000_ ;_ * &quot;-&quot;_ ;_ @_ "/>
    <numFmt numFmtId="191" formatCode="_ * #,##0_ ;_ * \-#,##0_ ;_ * &quot;-&quot;?_ ;_ @_ "/>
    <numFmt numFmtId="192" formatCode="[$-C0A]mmm\-yy;@"/>
    <numFmt numFmtId="193" formatCode="#,##0.000"/>
    <numFmt numFmtId="194" formatCode="yyyy/mm/dd"/>
  </numFmts>
  <fonts count="55" x14ac:knownFonts="1">
    <font>
      <sz val="11"/>
      <color theme="1"/>
      <name val="Calibri"/>
      <family val="2"/>
      <scheme val="minor"/>
    </font>
    <font>
      <b/>
      <sz val="10"/>
      <color theme="1"/>
      <name val="Calibri"/>
      <family val="2"/>
      <scheme val="minor"/>
    </font>
    <font>
      <sz val="10"/>
      <color theme="1"/>
      <name val="Calibri"/>
      <family val="2"/>
      <scheme val="minor"/>
    </font>
    <font>
      <sz val="10"/>
      <color rgb="FF000000"/>
      <name val="Calibri"/>
      <family val="2"/>
      <scheme val="minor"/>
    </font>
    <font>
      <b/>
      <sz val="10"/>
      <color rgb="FF000000"/>
      <name val="Calibri"/>
      <family val="2"/>
      <scheme val="minor"/>
    </font>
    <font>
      <sz val="10"/>
      <color rgb="FFFF0000"/>
      <name val="Calibri"/>
      <family val="2"/>
      <scheme val="minor"/>
    </font>
    <font>
      <b/>
      <sz val="10"/>
      <name val="Calibri"/>
      <family val="2"/>
      <scheme val="minor"/>
    </font>
    <font>
      <sz val="10"/>
      <name val="Arial"/>
      <family val="2"/>
    </font>
    <font>
      <sz val="10"/>
      <name val="Calibri"/>
      <family val="2"/>
      <scheme val="minor"/>
    </font>
    <font>
      <sz val="11"/>
      <color theme="1"/>
      <name val="Calibri"/>
      <family val="2"/>
      <scheme val="minor"/>
    </font>
    <font>
      <i/>
      <sz val="10"/>
      <name val="Calibri"/>
      <family val="2"/>
      <scheme val="minor"/>
    </font>
    <font>
      <b/>
      <sz val="10"/>
      <name val="Calibri"/>
      <family val="2"/>
    </font>
    <font>
      <sz val="10"/>
      <name val="Calibri"/>
      <family val="2"/>
    </font>
    <font>
      <sz val="10"/>
      <color rgb="FFFF0000"/>
      <name val="Calibri"/>
      <family val="2"/>
    </font>
    <font>
      <sz val="12"/>
      <color theme="1"/>
      <name val="Calibri"/>
      <family val="2"/>
      <scheme val="minor"/>
    </font>
    <font>
      <i/>
      <sz val="10"/>
      <color rgb="FF000000"/>
      <name val="Calibri"/>
      <family val="2"/>
      <scheme val="minor"/>
    </font>
    <font>
      <i/>
      <sz val="10"/>
      <color theme="1"/>
      <name val="Calibri"/>
      <family val="2"/>
      <scheme val="minor"/>
    </font>
    <font>
      <vertAlign val="superscript"/>
      <sz val="10"/>
      <color theme="1"/>
      <name val="Calibri"/>
      <family val="2"/>
      <scheme val="minor"/>
    </font>
    <font>
      <b/>
      <sz val="10"/>
      <color theme="0"/>
      <name val="Calibri"/>
      <family val="2"/>
      <scheme val="minor"/>
    </font>
    <font>
      <b/>
      <sz val="10"/>
      <color rgb="FF231F20"/>
      <name val="Calibri"/>
      <family val="2"/>
      <scheme val="minor"/>
    </font>
    <font>
      <sz val="11"/>
      <color rgb="FF000000"/>
      <name val="Calibri"/>
      <family val="2"/>
    </font>
    <font>
      <b/>
      <sz val="10"/>
      <color rgb="FF000000"/>
      <name val="Calibri"/>
      <family val="2"/>
    </font>
    <font>
      <sz val="10"/>
      <color rgb="FF000000"/>
      <name val="Calibri"/>
      <family val="2"/>
    </font>
    <font>
      <vertAlign val="superscript"/>
      <sz val="10"/>
      <name val="Calibri"/>
      <family val="2"/>
    </font>
    <font>
      <b/>
      <sz val="18"/>
      <name val="Arial"/>
      <family val="2"/>
    </font>
    <font>
      <b/>
      <sz val="12"/>
      <name val="Arial"/>
      <family val="2"/>
    </font>
    <font>
      <u/>
      <sz val="10"/>
      <color theme="10"/>
      <name val="Arial"/>
      <family val="2"/>
    </font>
    <font>
      <sz val="11"/>
      <color indexed="8"/>
      <name val="Calibri"/>
      <family val="2"/>
    </font>
    <font>
      <sz val="10"/>
      <color indexed="8"/>
      <name val="MS Sans Serif"/>
      <family val="2"/>
    </font>
    <font>
      <i/>
      <sz val="10"/>
      <name val="Calibri"/>
      <family val="2"/>
    </font>
    <font>
      <sz val="10"/>
      <color rgb="FF231F20"/>
      <name val="Calibri"/>
      <family val="2"/>
      <scheme val="minor"/>
    </font>
    <font>
      <vertAlign val="superscript"/>
      <sz val="10"/>
      <name val="Calibri"/>
      <family val="2"/>
      <scheme val="minor"/>
    </font>
    <font>
      <vertAlign val="superscript"/>
      <sz val="10"/>
      <color rgb="FF000000"/>
      <name val="Calibri"/>
      <family val="2"/>
      <scheme val="minor"/>
    </font>
    <font>
      <sz val="11"/>
      <color rgb="FF9C0006"/>
      <name val="Calibri"/>
      <family val="2"/>
      <scheme val="minor"/>
    </font>
    <font>
      <b/>
      <sz val="11"/>
      <color theme="1"/>
      <name val="Calibri"/>
      <family val="2"/>
      <scheme val="minor"/>
    </font>
    <font>
      <u/>
      <sz val="10"/>
      <name val="Calibri"/>
      <family val="2"/>
      <scheme val="minor"/>
    </font>
    <font>
      <sz val="10"/>
      <color indexed="9"/>
      <name val="Calibri"/>
      <family val="2"/>
      <scheme val="minor"/>
    </font>
    <font>
      <b/>
      <sz val="10"/>
      <color indexed="9"/>
      <name val="Calibri"/>
      <family val="2"/>
      <scheme val="minor"/>
    </font>
    <font>
      <b/>
      <i/>
      <sz val="10"/>
      <color rgb="FF231F20"/>
      <name val="Calibri"/>
      <family val="2"/>
      <scheme val="minor"/>
    </font>
    <font>
      <b/>
      <vertAlign val="subscript"/>
      <sz val="10"/>
      <color rgb="FF000000"/>
      <name val="Calibri"/>
      <family val="2"/>
      <scheme val="minor"/>
    </font>
    <font>
      <b/>
      <sz val="10"/>
      <name val="Calibri"/>
      <family val="2"/>
    </font>
    <font>
      <sz val="10"/>
      <color theme="1"/>
      <name val="Calibri"/>
      <family val="2"/>
    </font>
    <font>
      <b/>
      <vertAlign val="superscript"/>
      <sz val="10"/>
      <name val="Calibri"/>
      <family val="2"/>
      <scheme val="minor"/>
    </font>
    <font>
      <u/>
      <sz val="11"/>
      <color theme="10"/>
      <name val="Calibri"/>
      <family val="2"/>
      <scheme val="minor"/>
    </font>
    <font>
      <u/>
      <sz val="10"/>
      <color theme="10"/>
      <name val="Calibri"/>
      <family val="2"/>
      <scheme val="minor"/>
    </font>
    <font>
      <sz val="10"/>
      <color rgb="FFC00000"/>
      <name val="Calibri"/>
      <family val="2"/>
      <scheme val="minor"/>
    </font>
    <font>
      <sz val="11"/>
      <name val="Calibri"/>
      <family val="2"/>
    </font>
    <font>
      <sz val="8"/>
      <name val="Calibri"/>
      <family val="2"/>
      <scheme val="minor"/>
    </font>
    <font>
      <sz val="8"/>
      <color theme="1"/>
      <name val="Calibri"/>
      <family val="2"/>
      <scheme val="minor"/>
    </font>
    <font>
      <sz val="9"/>
      <color theme="1"/>
      <name val="Calibri"/>
      <family val="2"/>
      <scheme val="minor"/>
    </font>
    <font>
      <b/>
      <vertAlign val="superscript"/>
      <sz val="10"/>
      <color theme="1"/>
      <name val="Calibri"/>
      <family val="2"/>
      <scheme val="minor"/>
    </font>
    <font>
      <sz val="7"/>
      <color theme="1"/>
      <name val="Times New Roman"/>
      <family val="1"/>
    </font>
    <font>
      <b/>
      <i/>
      <sz val="10"/>
      <color theme="1"/>
      <name val="Calibri"/>
      <family val="2"/>
      <scheme val="minor"/>
    </font>
    <font>
      <b/>
      <vertAlign val="superscript"/>
      <sz val="10"/>
      <color rgb="FF000000"/>
      <name val="Calibri"/>
      <family val="2"/>
      <scheme val="minor"/>
    </font>
    <font>
      <i/>
      <vertAlign val="superscript"/>
      <sz val="10"/>
      <color rgb="FF000000"/>
      <name val="Calibri"/>
      <family val="2"/>
      <scheme val="minor"/>
    </font>
  </fonts>
  <fills count="8">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0"/>
        <bgColor rgb="FF000000"/>
      </patternFill>
    </fill>
    <fill>
      <patternFill patternType="solid">
        <fgColor rgb="FFFFFFFF"/>
        <bgColor indexed="64"/>
      </patternFill>
    </fill>
    <fill>
      <patternFill patternType="solid">
        <fgColor rgb="FFFFFFCC"/>
      </patternFill>
    </fill>
    <fill>
      <patternFill patternType="solid">
        <fgColor rgb="FFFFC7CE"/>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theme="0" tint="-0.499984740745262"/>
      </top>
      <bottom style="thin">
        <color theme="0" tint="-0.499984740745262"/>
      </bottom>
      <diagonal/>
    </border>
    <border>
      <left/>
      <right style="thin">
        <color indexed="64"/>
      </right>
      <top style="thin">
        <color theme="0" tint="-0.499984740745262"/>
      </top>
      <bottom style="thin">
        <color theme="0" tint="-0.499984740745262"/>
      </bottom>
      <diagonal/>
    </border>
    <border>
      <left style="thin">
        <color rgb="FF000000"/>
      </left>
      <right/>
      <top/>
      <bottom/>
      <diagonal/>
    </border>
    <border>
      <left style="thin">
        <color rgb="FF000000"/>
      </left>
      <right/>
      <top/>
      <bottom style="thin">
        <color rgb="FF000000"/>
      </bottom>
      <diagonal/>
    </border>
    <border>
      <left style="thin">
        <color rgb="FFC00000"/>
      </left>
      <right style="thin">
        <color auto="1"/>
      </right>
      <top/>
      <bottom/>
      <diagonal/>
    </border>
    <border>
      <left style="thin">
        <color rgb="FFFF0000"/>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right/>
      <top style="thin">
        <color theme="0"/>
      </top>
      <bottom/>
      <diagonal/>
    </border>
    <border>
      <left/>
      <right/>
      <top style="thin">
        <color theme="0"/>
      </top>
      <bottom style="thin">
        <color theme="0"/>
      </bottom>
      <diagonal/>
    </border>
    <border>
      <left/>
      <right/>
      <top/>
      <bottom style="thin">
        <color theme="0"/>
      </bottom>
      <diagonal/>
    </border>
    <border>
      <left style="thin">
        <color theme="0"/>
      </left>
      <right style="thin">
        <color theme="0"/>
      </right>
      <top style="thin">
        <color theme="0"/>
      </top>
      <bottom style="thin">
        <color theme="0"/>
      </bottom>
      <diagonal/>
    </border>
    <border>
      <left style="thin">
        <color rgb="FF000000"/>
      </left>
      <right style="thin">
        <color rgb="FF000000"/>
      </right>
      <top/>
      <bottom style="thin">
        <color rgb="FFFFFFFF"/>
      </bottom>
      <diagonal/>
    </border>
    <border>
      <left style="thin">
        <color rgb="FF000000"/>
      </left>
      <right style="thin">
        <color rgb="FF000000"/>
      </right>
      <top/>
      <bottom/>
      <diagonal/>
    </border>
    <border>
      <left style="thin">
        <color rgb="FF000000"/>
      </left>
      <right style="thin">
        <color rgb="FF000000"/>
      </right>
      <top style="thin">
        <color rgb="FFFFFFFF"/>
      </top>
      <bottom/>
      <diagonal/>
    </border>
    <border>
      <left style="thin">
        <color rgb="FF000000"/>
      </left>
      <right style="thin">
        <color rgb="FF000000"/>
      </right>
      <top style="thin">
        <color rgb="FFFFFFFF"/>
      </top>
      <bottom style="thin">
        <color rgb="FFFFFFFF"/>
      </bottom>
      <diagonal/>
    </border>
    <border>
      <left style="thin">
        <color rgb="FF000000"/>
      </left>
      <right style="thin">
        <color rgb="FF000000"/>
      </right>
      <top/>
      <bottom style="thin">
        <color indexed="64"/>
      </bottom>
      <diagonal/>
    </border>
    <border>
      <left style="medium">
        <color indexed="64"/>
      </left>
      <right/>
      <top style="thin">
        <color indexed="64"/>
      </top>
      <bottom style="thin">
        <color indexed="64"/>
      </bottom>
      <diagonal/>
    </border>
    <border>
      <left style="thin">
        <color rgb="FFC00000"/>
      </left>
      <right/>
      <top/>
      <bottom/>
      <diagonal/>
    </border>
    <border>
      <left style="thin">
        <color rgb="FFFF0000"/>
      </left>
      <right/>
      <top/>
      <bottom style="thin">
        <color auto="1"/>
      </bottom>
      <diagonal/>
    </border>
  </borders>
  <cellStyleXfs count="102">
    <xf numFmtId="0" fontId="0" fillId="0" borderId="0"/>
    <xf numFmtId="0" fontId="7" fillId="0" borderId="0">
      <alignment vertical="top"/>
    </xf>
    <xf numFmtId="41" fontId="9" fillId="0" borderId="0" applyFont="0" applyFill="0" applyBorder="0" applyAlignment="0" applyProtection="0"/>
    <xf numFmtId="9" fontId="9" fillId="0" borderId="0" applyFont="0" applyFill="0" applyBorder="0" applyAlignment="0" applyProtection="0"/>
    <xf numFmtId="166" fontId="9" fillId="0" borderId="0" applyFont="0" applyFill="0" applyBorder="0" applyAlignment="0" applyProtection="0"/>
    <xf numFmtId="0" fontId="14" fillId="0" borderId="0"/>
    <xf numFmtId="0" fontId="7" fillId="0" borderId="0"/>
    <xf numFmtId="0" fontId="20" fillId="0" borderId="0"/>
    <xf numFmtId="4" fontId="7" fillId="0" borderId="0" applyFont="0" applyFill="0" applyBorder="0" applyAlignment="0" applyProtection="0"/>
    <xf numFmtId="4" fontId="7" fillId="0" borderId="0" applyFont="0" applyFill="0" applyBorder="0" applyAlignment="0" applyProtection="0"/>
    <xf numFmtId="4" fontId="7" fillId="0" borderId="0" applyFont="0" applyFill="0" applyBorder="0" applyAlignment="0" applyProtection="0"/>
    <xf numFmtId="3" fontId="7" fillId="0" borderId="0" applyFont="0" applyFill="0" applyBorder="0" applyAlignment="0" applyProtection="0"/>
    <xf numFmtId="3" fontId="7" fillId="0" borderId="0" applyFont="0" applyFill="0" applyBorder="0" applyAlignment="0" applyProtection="0"/>
    <xf numFmtId="3" fontId="7" fillId="0" borderId="0" applyFill="0" applyBorder="0" applyAlignment="0" applyProtection="0"/>
    <xf numFmtId="176" fontId="7" fillId="0" borderId="0" applyFont="0" applyFill="0" applyBorder="0" applyAlignment="0" applyProtection="0"/>
    <xf numFmtId="177" fontId="7" fillId="0" borderId="0" applyFont="0" applyFill="0" applyBorder="0" applyAlignment="0" applyProtection="0"/>
    <xf numFmtId="178" fontId="7" fillId="0" borderId="0" applyFill="0" applyBorder="0" applyAlignment="0" applyProtection="0"/>
    <xf numFmtId="0" fontId="7" fillId="0" borderId="0" applyFont="0" applyFill="0" applyBorder="0" applyAlignment="0" applyProtection="0"/>
    <xf numFmtId="15" fontId="7" fillId="0" borderId="0" applyFont="0" applyFill="0" applyBorder="0" applyAlignment="0" applyProtection="0"/>
    <xf numFmtId="2" fontId="7" fillId="0" borderId="0" applyFon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alignment vertical="top"/>
      <protection locked="0"/>
    </xf>
    <xf numFmtId="179" fontId="7" fillId="0" borderId="0" applyFont="0" applyFill="0" applyBorder="0" applyAlignment="0" applyProtection="0"/>
    <xf numFmtId="180" fontId="7" fillId="0" borderId="0" applyFont="0" applyFill="0" applyBorder="0" applyAlignment="0" applyProtection="0"/>
    <xf numFmtId="41" fontId="9" fillId="0" borderId="0" applyFont="0" applyFill="0" applyBorder="0" applyAlignment="0" applyProtection="0"/>
    <xf numFmtId="181" fontId="7" fillId="0" borderId="0" applyFill="0" applyBorder="0" applyAlignment="0" applyProtection="0"/>
    <xf numFmtId="166" fontId="9" fillId="0" borderId="0" applyFont="0" applyFill="0" applyBorder="0" applyAlignment="0" applyProtection="0"/>
    <xf numFmtId="43" fontId="9" fillId="0" borderId="0" applyFont="0" applyFill="0" applyBorder="0" applyAlignment="0" applyProtection="0"/>
    <xf numFmtId="43" fontId="27" fillId="0" borderId="0" applyFont="0" applyFill="0" applyBorder="0" applyAlignment="0" applyProtection="0"/>
    <xf numFmtId="43" fontId="7" fillId="0" borderId="0" applyFont="0" applyFill="0" applyBorder="0" applyAlignment="0" applyProtection="0"/>
    <xf numFmtId="166" fontId="7"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81" fontId="7" fillId="0" borderId="0" applyFill="0" applyBorder="0" applyAlignment="0" applyProtection="0"/>
    <xf numFmtId="181" fontId="7" fillId="0" borderId="0" applyFill="0" applyBorder="0" applyAlignment="0" applyProtection="0"/>
    <xf numFmtId="181" fontId="7" fillId="0" borderId="0" applyFill="0" applyBorder="0" applyAlignment="0" applyProtection="0"/>
    <xf numFmtId="166" fontId="7" fillId="0" borderId="0" applyFont="0" applyFill="0" applyBorder="0" applyAlignment="0" applyProtection="0"/>
    <xf numFmtId="181" fontId="7" fillId="0" borderId="0" applyFill="0" applyBorder="0" applyAlignment="0" applyProtection="0"/>
    <xf numFmtId="0" fontId="28" fillId="0" borderId="0" applyNumberFormat="0" applyFont="0" applyFill="0" applyBorder="0" applyProtection="0">
      <alignment vertical="center"/>
    </xf>
    <xf numFmtId="43" fontId="27" fillId="0" borderId="0" applyFont="0" applyFill="0" applyBorder="0" applyAlignment="0" applyProtection="0"/>
    <xf numFmtId="181" fontId="7" fillId="0" borderId="0" applyFill="0" applyBorder="0" applyAlignment="0" applyProtection="0"/>
    <xf numFmtId="181" fontId="7" fillId="0" borderId="0" applyFill="0" applyBorder="0" applyAlignment="0" applyProtection="0"/>
    <xf numFmtId="182" fontId="9" fillId="0" borderId="0" applyFont="0" applyFill="0" applyBorder="0" applyAlignment="0" applyProtection="0"/>
    <xf numFmtId="0" fontId="9" fillId="0" borderId="0"/>
    <xf numFmtId="0" fontId="9" fillId="0" borderId="0"/>
    <xf numFmtId="0" fontId="7" fillId="0" borderId="0"/>
    <xf numFmtId="0" fontId="7" fillId="0" borderId="0"/>
    <xf numFmtId="0" fontId="9" fillId="0" borderId="0"/>
    <xf numFmtId="0" fontId="9" fillId="0" borderId="0"/>
    <xf numFmtId="0" fontId="9" fillId="0" borderId="0"/>
    <xf numFmtId="0" fontId="9" fillId="0" borderId="0"/>
    <xf numFmtId="0" fontId="9" fillId="0" borderId="0"/>
    <xf numFmtId="0" fontId="9" fillId="0" borderId="0"/>
    <xf numFmtId="0" fontId="7" fillId="0" borderId="0"/>
    <xf numFmtId="0" fontId="7" fillId="0" borderId="0"/>
    <xf numFmtId="0" fontId="9" fillId="0" borderId="0"/>
    <xf numFmtId="0" fontId="9" fillId="0" borderId="0"/>
    <xf numFmtId="0" fontId="7" fillId="0" borderId="0"/>
    <xf numFmtId="0" fontId="9" fillId="6" borderId="22" applyNumberFormat="0" applyFont="0" applyAlignment="0" applyProtection="0"/>
    <xf numFmtId="10" fontId="7" fillId="0" borderId="0" applyFont="0" applyFill="0" applyBorder="0" applyAlignment="0" applyProtection="0"/>
    <xf numFmtId="9" fontId="7" fillId="0" borderId="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7" fillId="0" borderId="0" applyFont="0" applyFill="0" applyBorder="0" applyAlignment="0" applyProtection="0"/>
    <xf numFmtId="9" fontId="7" fillId="0" borderId="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0" fontId="7" fillId="0" borderId="0"/>
    <xf numFmtId="43" fontId="9" fillId="0" borderId="0" applyFont="0" applyFill="0" applyBorder="0" applyAlignment="0" applyProtection="0"/>
    <xf numFmtId="42" fontId="9" fillId="0" borderId="0" applyFont="0" applyFill="0" applyBorder="0" applyAlignment="0" applyProtection="0"/>
    <xf numFmtId="166" fontId="9" fillId="0" borderId="0" applyFont="0" applyFill="0" applyBorder="0" applyAlignment="0" applyProtection="0"/>
    <xf numFmtId="41" fontId="9" fillId="0" borderId="0" applyFont="0" applyFill="0" applyBorder="0" applyAlignment="0" applyProtection="0"/>
    <xf numFmtId="42" fontId="9" fillId="0" borderId="0" applyFont="0" applyFill="0" applyBorder="0" applyAlignment="0" applyProtection="0"/>
    <xf numFmtId="41" fontId="9" fillId="0" borderId="0" applyFont="0" applyFill="0" applyBorder="0" applyAlignment="0" applyProtection="0"/>
    <xf numFmtId="42" fontId="9" fillId="0" borderId="0" applyFont="0" applyFill="0" applyBorder="0" applyAlignment="0" applyProtection="0"/>
    <xf numFmtId="179" fontId="7" fillId="0" borderId="0" applyFont="0" applyFill="0" applyBorder="0" applyAlignment="0" applyProtection="0"/>
    <xf numFmtId="42"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0" fontId="33" fillId="7" borderId="0" applyNumberFormat="0" applyBorder="0" applyAlignment="0" applyProtection="0"/>
    <xf numFmtId="0" fontId="43" fillId="0" borderId="0" applyNumberFormat="0" applyFill="0" applyBorder="0" applyAlignment="0" applyProtection="0"/>
    <xf numFmtId="0" fontId="7" fillId="0" borderId="0"/>
    <xf numFmtId="0" fontId="7" fillId="0" borderId="0"/>
    <xf numFmtId="0" fontId="7" fillId="0" borderId="0"/>
    <xf numFmtId="0" fontId="46" fillId="0" borderId="0"/>
    <xf numFmtId="166" fontId="46" fillId="0" borderId="0" applyFont="0" applyFill="0" applyBorder="0" applyAlignment="0" applyProtection="0"/>
    <xf numFmtId="0" fontId="20" fillId="0" borderId="0"/>
    <xf numFmtId="9" fontId="20" fillId="0" borderId="0" applyFont="0" applyFill="0" applyBorder="0" applyAlignment="0" applyProtection="0"/>
    <xf numFmtId="0" fontId="20" fillId="0" borderId="0"/>
    <xf numFmtId="0" fontId="20" fillId="0" borderId="0">
      <alignment horizontal="center"/>
    </xf>
    <xf numFmtId="41" fontId="20" fillId="0" borderId="0" applyFont="0" applyFill="0" applyBorder="0" applyAlignment="0" applyProtection="0"/>
    <xf numFmtId="194" fontId="7" fillId="0" borderId="0" applyFont="0" applyFill="0" applyBorder="0" applyAlignment="0" applyProtection="0"/>
    <xf numFmtId="0" fontId="20" fillId="0" borderId="0"/>
    <xf numFmtId="41" fontId="9" fillId="0" borderId="0" applyFont="0" applyFill="0" applyBorder="0" applyAlignment="0" applyProtection="0"/>
    <xf numFmtId="0" fontId="20" fillId="0" borderId="0"/>
  </cellStyleXfs>
  <cellXfs count="1109">
    <xf numFmtId="0" fontId="0" fillId="0" borderId="0" xfId="0"/>
    <xf numFmtId="0" fontId="1" fillId="2" borderId="0" xfId="0" applyFont="1" applyFill="1" applyAlignment="1">
      <alignment horizontal="left" vertical="center"/>
    </xf>
    <xf numFmtId="0" fontId="2" fillId="2" borderId="0" xfId="0" applyFont="1" applyFill="1" applyAlignment="1">
      <alignment horizontal="left" vertical="center"/>
    </xf>
    <xf numFmtId="0" fontId="3" fillId="2" borderId="0" xfId="0" applyFont="1" applyFill="1" applyAlignment="1">
      <alignment horizontal="justify" vertical="center"/>
    </xf>
    <xf numFmtId="0" fontId="2" fillId="2" borderId="0" xfId="0" applyFont="1" applyFill="1"/>
    <xf numFmtId="0" fontId="4" fillId="2" borderId="5" xfId="0" applyFont="1" applyFill="1" applyBorder="1" applyAlignment="1">
      <alignment vertical="center"/>
    </xf>
    <xf numFmtId="0" fontId="3" fillId="2" borderId="5" xfId="0" applyFont="1" applyFill="1" applyBorder="1" applyAlignment="1">
      <alignment vertical="center"/>
    </xf>
    <xf numFmtId="0" fontId="2" fillId="2" borderId="11" xfId="0" applyFont="1" applyFill="1" applyBorder="1" applyAlignment="1">
      <alignment vertical="center"/>
    </xf>
    <xf numFmtId="0" fontId="4" fillId="2" borderId="7" xfId="0" applyFont="1" applyFill="1" applyBorder="1" applyAlignment="1">
      <alignment vertical="center"/>
    </xf>
    <xf numFmtId="0" fontId="1" fillId="2" borderId="1" xfId="0" applyFont="1" applyFill="1" applyBorder="1" applyAlignment="1">
      <alignment horizontal="center" vertical="center" wrapText="1"/>
    </xf>
    <xf numFmtId="3" fontId="1" fillId="2" borderId="11" xfId="0" applyNumberFormat="1" applyFont="1" applyFill="1" applyBorder="1" applyAlignment="1">
      <alignment horizontal="right" vertical="center"/>
    </xf>
    <xf numFmtId="3" fontId="2" fillId="2" borderId="11" xfId="0" applyNumberFormat="1" applyFont="1" applyFill="1" applyBorder="1" applyAlignment="1">
      <alignment horizontal="right" vertical="center"/>
    </xf>
    <xf numFmtId="3" fontId="1" fillId="2" borderId="12" xfId="0" applyNumberFormat="1" applyFont="1" applyFill="1" applyBorder="1" applyAlignment="1">
      <alignment horizontal="right" vertical="center"/>
    </xf>
    <xf numFmtId="164" fontId="1" fillId="2" borderId="6" xfId="0" applyNumberFormat="1" applyFont="1" applyFill="1" applyBorder="1" applyAlignment="1">
      <alignment horizontal="center" vertical="center"/>
    </xf>
    <xf numFmtId="164" fontId="2" fillId="2" borderId="6" xfId="0" applyNumberFormat="1" applyFont="1" applyFill="1" applyBorder="1" applyAlignment="1">
      <alignment horizontal="center" vertical="center"/>
    </xf>
    <xf numFmtId="164" fontId="1" fillId="2" borderId="9" xfId="0" applyNumberFormat="1" applyFont="1" applyFill="1" applyBorder="1" applyAlignment="1">
      <alignment horizontal="center" vertical="center"/>
    </xf>
    <xf numFmtId="3" fontId="2" fillId="2" borderId="0" xfId="0" applyNumberFormat="1" applyFont="1" applyFill="1"/>
    <xf numFmtId="0" fontId="1" fillId="2" borderId="0" xfId="0" applyFont="1" applyFill="1"/>
    <xf numFmtId="0" fontId="8" fillId="2" borderId="0" xfId="0" applyFont="1" applyFill="1"/>
    <xf numFmtId="0" fontId="6" fillId="2" borderId="11" xfId="0" quotePrefix="1" applyFont="1" applyFill="1" applyBorder="1" applyAlignment="1">
      <alignment horizontal="center" vertical="center" wrapText="1"/>
    </xf>
    <xf numFmtId="0" fontId="6" fillId="2" borderId="7" xfId="0" applyFont="1" applyFill="1" applyBorder="1" applyAlignment="1">
      <alignment horizontal="justify"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9" xfId="0" applyFont="1" applyFill="1" applyBorder="1" applyAlignment="1">
      <alignment horizontal="center" vertical="center"/>
    </xf>
    <xf numFmtId="0" fontId="6" fillId="2" borderId="0" xfId="0" applyFont="1" applyFill="1" applyAlignment="1">
      <alignment horizontal="center" vertical="center"/>
    </xf>
    <xf numFmtId="0" fontId="6" fillId="2" borderId="5" xfId="0" applyFont="1" applyFill="1" applyBorder="1" applyAlignment="1">
      <alignment horizontal="left" vertical="center" wrapText="1"/>
    </xf>
    <xf numFmtId="3" fontId="6" fillId="2" borderId="11" xfId="4" applyNumberFormat="1" applyFont="1" applyFill="1" applyBorder="1"/>
    <xf numFmtId="165" fontId="6" fillId="2" borderId="5" xfId="0" applyNumberFormat="1" applyFont="1" applyFill="1" applyBorder="1" applyAlignment="1">
      <alignment horizontal="center"/>
    </xf>
    <xf numFmtId="164" fontId="6" fillId="2" borderId="11" xfId="3" applyNumberFormat="1" applyFont="1" applyFill="1" applyBorder="1" applyAlignment="1">
      <alignment horizontal="center"/>
    </xf>
    <xf numFmtId="168" fontId="8" fillId="2" borderId="0" xfId="3" applyNumberFormat="1" applyFont="1" applyFill="1"/>
    <xf numFmtId="169" fontId="8" fillId="2" borderId="0" xfId="2" applyNumberFormat="1" applyFont="1" applyFill="1"/>
    <xf numFmtId="170" fontId="8" fillId="2" borderId="0" xfId="0" applyNumberFormat="1" applyFont="1" applyFill="1"/>
    <xf numFmtId="0" fontId="8" fillId="2" borderId="5" xfId="0" applyFont="1" applyFill="1" applyBorder="1" applyAlignment="1">
      <alignment horizontal="left" vertical="center" wrapText="1"/>
    </xf>
    <xf numFmtId="3" fontId="8" fillId="2" borderId="11" xfId="4" applyNumberFormat="1" applyFont="1" applyFill="1" applyBorder="1"/>
    <xf numFmtId="165" fontId="8" fillId="2" borderId="5" xfId="0" applyNumberFormat="1" applyFont="1" applyFill="1" applyBorder="1" applyAlignment="1">
      <alignment horizontal="center"/>
    </xf>
    <xf numFmtId="164" fontId="8" fillId="2" borderId="11" xfId="3" applyNumberFormat="1" applyFont="1" applyFill="1" applyBorder="1" applyAlignment="1">
      <alignment horizontal="center"/>
    </xf>
    <xf numFmtId="0" fontId="10" fillId="2" borderId="5" xfId="0" applyFont="1" applyFill="1" applyBorder="1" applyAlignment="1">
      <alignment horizontal="left" vertical="center" wrapText="1"/>
    </xf>
    <xf numFmtId="164" fontId="8" fillId="2" borderId="0" xfId="0" applyNumberFormat="1" applyFont="1" applyFill="1"/>
    <xf numFmtId="3" fontId="6" fillId="2" borderId="12" xfId="4" applyNumberFormat="1" applyFont="1" applyFill="1" applyBorder="1"/>
    <xf numFmtId="165" fontId="6" fillId="2" borderId="7" xfId="0" applyNumberFormat="1" applyFont="1" applyFill="1" applyBorder="1" applyAlignment="1">
      <alignment horizontal="center"/>
    </xf>
    <xf numFmtId="164" fontId="6" fillId="2" borderId="12" xfId="3" applyNumberFormat="1" applyFont="1" applyFill="1" applyBorder="1" applyAlignment="1">
      <alignment horizontal="center"/>
    </xf>
    <xf numFmtId="0" fontId="8" fillId="2" borderId="0" xfId="0" applyFont="1" applyFill="1" applyAlignment="1">
      <alignment horizontal="left" vertical="center" wrapText="1"/>
    </xf>
    <xf numFmtId="3" fontId="8" fillId="2" borderId="0" xfId="0" applyNumberFormat="1" applyFont="1" applyFill="1"/>
    <xf numFmtId="165" fontId="6" fillId="2" borderId="11" xfId="0" applyNumberFormat="1" applyFont="1" applyFill="1" applyBorder="1" applyProtection="1">
      <protection locked="0"/>
    </xf>
    <xf numFmtId="3" fontId="6" fillId="2" borderId="11" xfId="0" applyNumberFormat="1" applyFont="1" applyFill="1" applyBorder="1" applyAlignment="1">
      <alignment horizontal="right"/>
    </xf>
    <xf numFmtId="165" fontId="6" fillId="2" borderId="11" xfId="0" applyNumberFormat="1" applyFont="1" applyFill="1" applyBorder="1" applyAlignment="1">
      <alignment horizontal="center"/>
    </xf>
    <xf numFmtId="165" fontId="8" fillId="2" borderId="0" xfId="0" applyNumberFormat="1" applyFont="1" applyFill="1"/>
    <xf numFmtId="165" fontId="8" fillId="2" borderId="11" xfId="0" applyNumberFormat="1" applyFont="1" applyFill="1" applyBorder="1" applyAlignment="1" applyProtection="1">
      <alignment horizontal="left" indent="1"/>
      <protection locked="0"/>
    </xf>
    <xf numFmtId="3" fontId="8" fillId="2" borderId="11" xfId="0" applyNumberFormat="1" applyFont="1" applyFill="1" applyBorder="1" applyAlignment="1">
      <alignment horizontal="right"/>
    </xf>
    <xf numFmtId="165" fontId="8" fillId="2" borderId="11" xfId="0" applyNumberFormat="1" applyFont="1" applyFill="1" applyBorder="1" applyAlignment="1">
      <alignment horizontal="center"/>
    </xf>
    <xf numFmtId="165" fontId="8" fillId="2" borderId="11" xfId="0" applyNumberFormat="1" applyFont="1" applyFill="1" applyBorder="1" applyAlignment="1">
      <alignment horizontal="left" indent="1"/>
    </xf>
    <xf numFmtId="165" fontId="8" fillId="2" borderId="11" xfId="0" applyNumberFormat="1" applyFont="1" applyFill="1" applyBorder="1" applyAlignment="1">
      <alignment horizontal="left" indent="2"/>
    </xf>
    <xf numFmtId="165" fontId="8" fillId="2" borderId="11" xfId="0" applyNumberFormat="1" applyFont="1" applyFill="1" applyBorder="1" applyProtection="1">
      <protection locked="0"/>
    </xf>
    <xf numFmtId="165" fontId="8" fillId="2" borderId="11" xfId="0" applyNumberFormat="1" applyFont="1" applyFill="1" applyBorder="1" applyAlignment="1" applyProtection="1">
      <alignment vertical="top"/>
      <protection locked="0"/>
    </xf>
    <xf numFmtId="0" fontId="6" fillId="2" borderId="12" xfId="0" applyFont="1" applyFill="1" applyBorder="1"/>
    <xf numFmtId="3" fontId="6" fillId="2" borderId="12" xfId="0" applyNumberFormat="1" applyFont="1" applyFill="1" applyBorder="1" applyAlignment="1">
      <alignment horizontal="right"/>
    </xf>
    <xf numFmtId="165" fontId="6" fillId="2" borderId="12" xfId="0" applyNumberFormat="1" applyFont="1" applyFill="1" applyBorder="1" applyAlignment="1">
      <alignment horizontal="center"/>
    </xf>
    <xf numFmtId="0" fontId="8" fillId="2" borderId="0" xfId="0" applyFont="1" applyFill="1" applyAlignment="1">
      <alignment vertical="center" wrapText="1"/>
    </xf>
    <xf numFmtId="41" fontId="2" fillId="2" borderId="0" xfId="2" applyFont="1" applyFill="1"/>
    <xf numFmtId="41" fontId="2" fillId="2" borderId="0" xfId="0" applyNumberFormat="1" applyFont="1" applyFill="1"/>
    <xf numFmtId="0" fontId="12" fillId="2" borderId="0" xfId="0" applyFont="1" applyFill="1" applyAlignment="1">
      <alignment horizontal="justify" vertical="center" wrapText="1"/>
    </xf>
    <xf numFmtId="0" fontId="13" fillId="2" borderId="0" xfId="0" applyFont="1" applyFill="1" applyAlignment="1">
      <alignment horizontal="justify" vertical="center" wrapText="1"/>
    </xf>
    <xf numFmtId="0" fontId="11" fillId="2" borderId="5" xfId="0" applyFont="1" applyFill="1" applyBorder="1" applyAlignment="1">
      <alignment horizontal="left" vertical="center" wrapText="1"/>
    </xf>
    <xf numFmtId="0" fontId="12" fillId="2" borderId="5" xfId="0" applyFont="1" applyFill="1" applyBorder="1" applyAlignment="1">
      <alignment horizontal="left" vertical="center" wrapText="1"/>
    </xf>
    <xf numFmtId="164" fontId="11" fillId="2" borderId="11" xfId="0" applyNumberFormat="1" applyFont="1" applyFill="1" applyBorder="1" applyAlignment="1">
      <alignment horizontal="center" vertical="center" wrapText="1"/>
    </xf>
    <xf numFmtId="164" fontId="12" fillId="2" borderId="11" xfId="0" applyNumberFormat="1" applyFont="1" applyFill="1" applyBorder="1" applyAlignment="1">
      <alignment horizontal="center" vertical="center" wrapText="1"/>
    </xf>
    <xf numFmtId="0" fontId="1" fillId="2" borderId="0" xfId="5" applyFont="1" applyFill="1"/>
    <xf numFmtId="0" fontId="1" fillId="2" borderId="1" xfId="5" applyFont="1" applyFill="1" applyBorder="1" applyAlignment="1">
      <alignment horizontal="center"/>
    </xf>
    <xf numFmtId="0" fontId="1" fillId="2" borderId="14" xfId="5" applyFont="1" applyFill="1" applyBorder="1" applyAlignment="1">
      <alignment horizontal="center"/>
    </xf>
    <xf numFmtId="0" fontId="2" fillId="2" borderId="0" xfId="5" applyFont="1" applyFill="1" applyAlignment="1">
      <alignment horizontal="center" vertical="center"/>
    </xf>
    <xf numFmtId="0" fontId="6" fillId="2" borderId="0" xfId="0" applyFont="1" applyFill="1"/>
    <xf numFmtId="0" fontId="6" fillId="2" borderId="5" xfId="0" applyFont="1" applyFill="1" applyBorder="1" applyAlignment="1">
      <alignment vertical="center"/>
    </xf>
    <xf numFmtId="0" fontId="8" fillId="2" borderId="5" xfId="0" applyFont="1" applyFill="1" applyBorder="1" applyAlignment="1">
      <alignment vertical="center"/>
    </xf>
    <xf numFmtId="0" fontId="8" fillId="2" borderId="6" xfId="0" applyFont="1" applyFill="1" applyBorder="1" applyAlignment="1">
      <alignment horizontal="center" vertical="center" wrapText="1"/>
    </xf>
    <xf numFmtId="0" fontId="6" fillId="2" borderId="7" xfId="0" applyFont="1" applyFill="1" applyBorder="1" applyAlignment="1">
      <alignment vertical="center"/>
    </xf>
    <xf numFmtId="0" fontId="6" fillId="2" borderId="9"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2" fillId="2" borderId="2" xfId="5" applyFont="1" applyFill="1" applyBorder="1"/>
    <xf numFmtId="0" fontId="1" fillId="2" borderId="7" xfId="5" applyFont="1" applyFill="1" applyBorder="1"/>
    <xf numFmtId="0" fontId="4" fillId="2" borderId="5" xfId="0" applyFont="1" applyFill="1" applyBorder="1" applyAlignment="1">
      <alignment horizontal="justify" vertical="center"/>
    </xf>
    <xf numFmtId="0" fontId="3" fillId="2" borderId="5" xfId="0" applyFont="1" applyFill="1" applyBorder="1" applyAlignment="1">
      <alignment horizontal="justify" vertical="center"/>
    </xf>
    <xf numFmtId="0" fontId="15" fillId="2" borderId="5" xfId="0" applyFont="1" applyFill="1" applyBorder="1" applyAlignment="1">
      <alignment horizontal="justify" vertical="center"/>
    </xf>
    <xf numFmtId="0" fontId="3" fillId="2" borderId="7" xfId="0" applyFont="1" applyFill="1" applyBorder="1" applyAlignment="1">
      <alignment horizontal="justify" vertical="center"/>
    </xf>
    <xf numFmtId="3" fontId="2" fillId="2" borderId="0" xfId="0" applyNumberFormat="1" applyFont="1" applyFill="1" applyAlignment="1">
      <alignment horizontal="right" vertical="center"/>
    </xf>
    <xf numFmtId="3" fontId="16" fillId="2" borderId="11" xfId="0" applyNumberFormat="1" applyFont="1" applyFill="1" applyBorder="1" applyAlignment="1">
      <alignment horizontal="right" vertical="center"/>
    </xf>
    <xf numFmtId="3" fontId="16" fillId="2" borderId="0" xfId="0" applyNumberFormat="1" applyFont="1" applyFill="1" applyAlignment="1">
      <alignment horizontal="right" vertical="center"/>
    </xf>
    <xf numFmtId="3" fontId="2" fillId="2" borderId="12" xfId="0" applyNumberFormat="1" applyFont="1" applyFill="1" applyBorder="1" applyAlignment="1">
      <alignment horizontal="right" vertical="center"/>
    </xf>
    <xf numFmtId="3" fontId="2" fillId="2" borderId="8" xfId="0" applyNumberFormat="1" applyFont="1" applyFill="1" applyBorder="1" applyAlignment="1">
      <alignment horizontal="right" vertical="center"/>
    </xf>
    <xf numFmtId="0" fontId="3" fillId="2" borderId="0" xfId="0" applyFont="1" applyFill="1" applyAlignment="1">
      <alignment horizontal="justify" vertical="center" wrapText="1"/>
    </xf>
    <xf numFmtId="0" fontId="4" fillId="2" borderId="0" xfId="0" applyFont="1" applyFill="1" applyAlignment="1">
      <alignment horizontal="justify" vertical="center" wrapText="1"/>
    </xf>
    <xf numFmtId="0" fontId="3" fillId="2" borderId="5" xfId="0" quotePrefix="1"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justify" vertical="center" wrapText="1"/>
    </xf>
    <xf numFmtId="164" fontId="1" fillId="2" borderId="11" xfId="3" applyNumberFormat="1" applyFont="1" applyFill="1" applyBorder="1" applyAlignment="1">
      <alignment horizontal="center" vertical="center" wrapText="1"/>
    </xf>
    <xf numFmtId="164" fontId="2" fillId="2" borderId="11" xfId="3" applyNumberFormat="1" applyFont="1" applyFill="1" applyBorder="1" applyAlignment="1">
      <alignment horizontal="center" vertical="center" wrapText="1"/>
    </xf>
    <xf numFmtId="164" fontId="16" fillId="2" borderId="11" xfId="3" applyNumberFormat="1" applyFont="1" applyFill="1" applyBorder="1" applyAlignment="1">
      <alignment horizontal="center" vertical="center" wrapText="1"/>
    </xf>
    <xf numFmtId="164" fontId="2" fillId="2" borderId="12" xfId="3" applyNumberFormat="1" applyFont="1" applyFill="1" applyBorder="1" applyAlignment="1">
      <alignment horizontal="center" vertical="center" wrapText="1"/>
    </xf>
    <xf numFmtId="168" fontId="2" fillId="2" borderId="0" xfId="3" applyNumberFormat="1" applyFont="1" applyFill="1"/>
    <xf numFmtId="0" fontId="1" fillId="2" borderId="1" xfId="0" applyFont="1" applyFill="1" applyBorder="1" applyAlignment="1">
      <alignment horizontal="center" vertical="center"/>
    </xf>
    <xf numFmtId="0" fontId="2" fillId="2" borderId="1" xfId="0" applyFont="1" applyFill="1" applyBorder="1" applyAlignment="1">
      <alignment vertical="center"/>
    </xf>
    <xf numFmtId="0" fontId="2" fillId="2" borderId="10" xfId="0" applyFont="1" applyFill="1" applyBorder="1" applyAlignment="1">
      <alignment vertical="center"/>
    </xf>
    <xf numFmtId="0" fontId="2" fillId="2" borderId="12" xfId="0" applyFont="1" applyFill="1" applyBorder="1" applyAlignment="1">
      <alignment vertical="center"/>
    </xf>
    <xf numFmtId="0" fontId="2" fillId="2" borderId="0" xfId="0" applyFont="1" applyFill="1" applyAlignment="1">
      <alignment vertical="center"/>
    </xf>
    <xf numFmtId="0" fontId="1" fillId="2" borderId="2" xfId="0" applyFont="1" applyFill="1" applyBorder="1" applyAlignment="1">
      <alignment vertical="center"/>
    </xf>
    <xf numFmtId="3" fontId="1" fillId="2" borderId="10" xfId="0" applyNumberFormat="1" applyFont="1" applyFill="1" applyBorder="1" applyAlignment="1">
      <alignment horizontal="right" vertical="center" wrapText="1"/>
    </xf>
    <xf numFmtId="3" fontId="1" fillId="2" borderId="3" xfId="0" applyNumberFormat="1" applyFont="1" applyFill="1" applyBorder="1" applyAlignment="1">
      <alignment horizontal="right" vertical="center" wrapText="1"/>
    </xf>
    <xf numFmtId="0" fontId="2" fillId="2" borderId="5" xfId="0" applyFont="1" applyFill="1" applyBorder="1" applyAlignment="1">
      <alignment horizontal="left" vertical="center" wrapText="1" indent="1"/>
    </xf>
    <xf numFmtId="3" fontId="2" fillId="2" borderId="11" xfId="0" applyNumberFormat="1" applyFont="1" applyFill="1" applyBorder="1" applyAlignment="1">
      <alignment horizontal="right" vertical="center" wrapText="1"/>
    </xf>
    <xf numFmtId="3" fontId="2" fillId="2" borderId="0" xfId="0" applyNumberFormat="1" applyFont="1" applyFill="1" applyAlignment="1">
      <alignment horizontal="right" vertical="center" wrapText="1"/>
    </xf>
    <xf numFmtId="0" fontId="1" fillId="2" borderId="5" xfId="0" applyFont="1" applyFill="1" applyBorder="1" applyAlignment="1">
      <alignment vertical="center"/>
    </xf>
    <xf numFmtId="3" fontId="1" fillId="2" borderId="11" xfId="0" applyNumberFormat="1" applyFont="1" applyFill="1" applyBorder="1" applyAlignment="1">
      <alignment horizontal="right" vertical="center" wrapText="1"/>
    </xf>
    <xf numFmtId="3" fontId="1" fillId="2" borderId="0" xfId="0" applyNumberFormat="1" applyFont="1" applyFill="1" applyAlignment="1">
      <alignment horizontal="right" vertical="center" wrapText="1"/>
    </xf>
    <xf numFmtId="0" fontId="2" fillId="2" borderId="5" xfId="0" applyFont="1" applyFill="1" applyBorder="1" applyAlignment="1">
      <alignment horizontal="left" vertical="center" indent="1"/>
    </xf>
    <xf numFmtId="0" fontId="2" fillId="2" borderId="5" xfId="0" applyFont="1" applyFill="1" applyBorder="1" applyAlignment="1">
      <alignment horizontal="left" vertical="center" wrapText="1" indent="2"/>
    </xf>
    <xf numFmtId="0" fontId="1" fillId="2" borderId="7" xfId="0" applyFont="1" applyFill="1" applyBorder="1" applyAlignment="1">
      <alignment vertical="center"/>
    </xf>
    <xf numFmtId="0" fontId="8" fillId="2" borderId="0" xfId="0" applyFont="1" applyFill="1" applyAlignment="1">
      <alignment horizontal="left"/>
    </xf>
    <xf numFmtId="0" fontId="3" fillId="2" borderId="10" xfId="0" applyFont="1" applyFill="1" applyBorder="1" applyAlignment="1">
      <alignment vertical="center" wrapText="1"/>
    </xf>
    <xf numFmtId="0" fontId="4" fillId="2" borderId="2" xfId="0" applyFont="1" applyFill="1" applyBorder="1" applyAlignment="1">
      <alignment vertical="center" wrapText="1"/>
    </xf>
    <xf numFmtId="0" fontId="4" fillId="2" borderId="5" xfId="0" applyFont="1" applyFill="1" applyBorder="1" applyAlignment="1">
      <alignment vertical="center" wrapText="1"/>
    </xf>
    <xf numFmtId="0" fontId="3" fillId="2" borderId="5" xfId="0" applyFont="1" applyFill="1" applyBorder="1" applyAlignment="1">
      <alignment horizontal="left" vertical="center" wrapText="1" indent="1"/>
    </xf>
    <xf numFmtId="3" fontId="4" fillId="2" borderId="11" xfId="0" applyNumberFormat="1" applyFont="1" applyFill="1" applyBorder="1" applyAlignment="1">
      <alignment horizontal="right" vertical="center"/>
    </xf>
    <xf numFmtId="0" fontId="5" fillId="2" borderId="0" xfId="0" applyFont="1" applyFill="1"/>
    <xf numFmtId="0" fontId="8" fillId="0" borderId="0" xfId="6" applyFont="1"/>
    <xf numFmtId="0" fontId="8" fillId="0" borderId="5" xfId="0" applyFont="1" applyBorder="1" applyAlignment="1">
      <alignment vertical="center"/>
    </xf>
    <xf numFmtId="0" fontId="6" fillId="0" borderId="16" xfId="0" applyFont="1" applyBorder="1" applyAlignment="1">
      <alignment vertical="center"/>
    </xf>
    <xf numFmtId="0" fontId="8" fillId="0" borderId="7" xfId="0" applyFont="1" applyBorder="1" applyAlignment="1">
      <alignment vertical="center"/>
    </xf>
    <xf numFmtId="0" fontId="8" fillId="0" borderId="2" xfId="0" applyFont="1" applyBorder="1" applyAlignment="1">
      <alignment vertical="center"/>
    </xf>
    <xf numFmtId="0" fontId="6" fillId="0" borderId="4" xfId="0" quotePrefix="1" applyFont="1" applyBorder="1" applyAlignment="1">
      <alignment horizontal="center" vertical="center"/>
    </xf>
    <xf numFmtId="0" fontId="6" fillId="0" borderId="3" xfId="0" quotePrefix="1" applyFont="1" applyBorder="1" applyAlignment="1">
      <alignment horizontal="center" vertical="center"/>
    </xf>
    <xf numFmtId="0" fontId="19" fillId="0" borderId="0" xfId="0" applyFont="1" applyAlignment="1">
      <alignment vertical="center"/>
    </xf>
    <xf numFmtId="0" fontId="1" fillId="0" borderId="0" xfId="0" applyFont="1"/>
    <xf numFmtId="0" fontId="11" fillId="2" borderId="10" xfId="0" applyFont="1" applyFill="1" applyBorder="1" applyAlignment="1">
      <alignment horizontal="center" wrapText="1"/>
    </xf>
    <xf numFmtId="0" fontId="11" fillId="2" borderId="2" xfId="0" applyFont="1" applyFill="1" applyBorder="1" applyAlignment="1">
      <alignment wrapText="1"/>
    </xf>
    <xf numFmtId="37" fontId="11" fillId="2" borderId="10" xfId="0" applyNumberFormat="1" applyFont="1" applyFill="1" applyBorder="1" applyAlignment="1">
      <alignment horizontal="right" wrapText="1"/>
    </xf>
    <xf numFmtId="37" fontId="11" fillId="2" borderId="3" xfId="0" applyNumberFormat="1" applyFont="1" applyFill="1" applyBorder="1" applyAlignment="1">
      <alignment horizontal="right" wrapText="1"/>
    </xf>
    <xf numFmtId="37" fontId="11" fillId="2" borderId="4" xfId="0" applyNumberFormat="1" applyFont="1" applyFill="1" applyBorder="1" applyAlignment="1">
      <alignment horizontal="right" wrapText="1"/>
    </xf>
    <xf numFmtId="0" fontId="12" fillId="2" borderId="5" xfId="0" applyFont="1" applyFill="1" applyBorder="1" applyAlignment="1">
      <alignment wrapText="1"/>
    </xf>
    <xf numFmtId="37" fontId="12" fillId="2" borderId="11" xfId="0" applyNumberFormat="1" applyFont="1" applyFill="1" applyBorder="1" applyAlignment="1">
      <alignment horizontal="right" wrapText="1"/>
    </xf>
    <xf numFmtId="37" fontId="12" fillId="2" borderId="6" xfId="0" applyNumberFormat="1" applyFont="1" applyFill="1" applyBorder="1" applyAlignment="1">
      <alignment horizontal="right" wrapText="1"/>
    </xf>
    <xf numFmtId="0" fontId="12" fillId="2" borderId="7" xfId="0" applyFont="1" applyFill="1" applyBorder="1" applyAlignment="1">
      <alignment wrapText="1"/>
    </xf>
    <xf numFmtId="37" fontId="12" fillId="2" borderId="12" xfId="0" applyNumberFormat="1" applyFont="1" applyFill="1" applyBorder="1" applyAlignment="1">
      <alignment horizontal="right" wrapText="1"/>
    </xf>
    <xf numFmtId="37" fontId="12" fillId="2" borderId="8" xfId="0" applyNumberFormat="1" applyFont="1" applyFill="1" applyBorder="1" applyAlignment="1">
      <alignment horizontal="right" wrapText="1"/>
    </xf>
    <xf numFmtId="37" fontId="12" fillId="2" borderId="9" xfId="0" applyNumberFormat="1" applyFont="1" applyFill="1" applyBorder="1" applyAlignment="1">
      <alignment horizontal="right" wrapText="1"/>
    </xf>
    <xf numFmtId="169" fontId="2" fillId="2" borderId="0" xfId="2" applyNumberFormat="1" applyFont="1" applyFill="1"/>
    <xf numFmtId="0" fontId="1" fillId="2" borderId="10" xfId="0" applyFont="1" applyFill="1" applyBorder="1" applyAlignment="1">
      <alignment horizontal="center"/>
    </xf>
    <xf numFmtId="0" fontId="1" fillId="2" borderId="12" xfId="0" applyFont="1" applyFill="1" applyBorder="1" applyAlignment="1">
      <alignment horizontal="center"/>
    </xf>
    <xf numFmtId="0" fontId="2" fillId="2" borderId="10" xfId="0" applyFont="1" applyFill="1" applyBorder="1" applyAlignment="1">
      <alignment horizontal="center"/>
    </xf>
    <xf numFmtId="0" fontId="2" fillId="2" borderId="11" xfId="0" applyFont="1" applyFill="1" applyBorder="1" applyAlignment="1">
      <alignment horizontal="center"/>
    </xf>
    <xf numFmtId="0" fontId="1" fillId="2" borderId="11" xfId="0" applyFont="1" applyFill="1" applyBorder="1" applyAlignment="1">
      <alignment horizontal="center"/>
    </xf>
    <xf numFmtId="0" fontId="6" fillId="2" borderId="0" xfId="0" applyFont="1" applyFill="1" applyAlignment="1">
      <alignment horizontal="center"/>
    </xf>
    <xf numFmtId="172" fontId="6" fillId="2" borderId="0" xfId="0" applyNumberFormat="1" applyFont="1" applyFill="1" applyAlignment="1">
      <alignment horizontal="center"/>
    </xf>
    <xf numFmtId="0" fontId="6" fillId="2" borderId="5" xfId="0" applyFont="1" applyFill="1" applyBorder="1"/>
    <xf numFmtId="37" fontId="8" fillId="2" borderId="11" xfId="0" applyNumberFormat="1" applyFont="1" applyFill="1" applyBorder="1"/>
    <xf numFmtId="0" fontId="8" fillId="2" borderId="11" xfId="0" applyFont="1" applyFill="1" applyBorder="1"/>
    <xf numFmtId="167" fontId="6" fillId="2" borderId="11" xfId="4" applyNumberFormat="1" applyFont="1" applyFill="1" applyBorder="1" applyAlignment="1">
      <alignment horizontal="right" vertical="top"/>
    </xf>
    <xf numFmtId="37" fontId="8" fillId="2" borderId="0" xfId="0" applyNumberFormat="1" applyFont="1" applyFill="1"/>
    <xf numFmtId="0" fontId="8" fillId="2" borderId="5" xfId="0" applyFont="1" applyFill="1" applyBorder="1"/>
    <xf numFmtId="167" fontId="8" fillId="2" borderId="11" xfId="4" applyNumberFormat="1" applyFont="1" applyFill="1" applyBorder="1" applyAlignment="1">
      <alignment horizontal="right" vertical="top"/>
    </xf>
    <xf numFmtId="0" fontId="6" fillId="2" borderId="7" xfId="0" applyFont="1" applyFill="1" applyBorder="1"/>
    <xf numFmtId="167" fontId="6" fillId="2" borderId="12" xfId="4" applyNumberFormat="1" applyFont="1" applyFill="1" applyBorder="1" applyAlignment="1">
      <alignment horizontal="right" vertical="top"/>
    </xf>
    <xf numFmtId="4" fontId="8" fillId="2" borderId="0" xfId="0" applyNumberFormat="1" applyFont="1" applyFill="1"/>
    <xf numFmtId="37" fontId="6" fillId="2" borderId="11" xfId="0" applyNumberFormat="1" applyFont="1" applyFill="1" applyBorder="1"/>
    <xf numFmtId="166" fontId="8" fillId="2" borderId="0" xfId="4" applyFont="1" applyFill="1"/>
    <xf numFmtId="173" fontId="8" fillId="2" borderId="0" xfId="0" applyNumberFormat="1" applyFont="1" applyFill="1"/>
    <xf numFmtId="174" fontId="8" fillId="2" borderId="0" xfId="0" applyNumberFormat="1" applyFont="1" applyFill="1"/>
    <xf numFmtId="0" fontId="6" fillId="2" borderId="0" xfId="0" applyFont="1" applyFill="1" applyAlignment="1">
      <alignment horizontal="centerContinuous"/>
    </xf>
    <xf numFmtId="171" fontId="6" fillId="2" borderId="10" xfId="0" applyNumberFormat="1" applyFont="1" applyFill="1" applyBorder="1" applyAlignment="1">
      <alignment horizontal="right"/>
    </xf>
    <xf numFmtId="41" fontId="6" fillId="2" borderId="0" xfId="2" applyFont="1" applyFill="1"/>
    <xf numFmtId="171" fontId="6" fillId="2" borderId="11" xfId="0" applyNumberFormat="1" applyFont="1" applyFill="1" applyBorder="1" applyAlignment="1">
      <alignment horizontal="right"/>
    </xf>
    <xf numFmtId="171" fontId="8" fillId="2" borderId="11" xfId="0" applyNumberFormat="1" applyFont="1" applyFill="1" applyBorder="1" applyAlignment="1">
      <alignment horizontal="right"/>
    </xf>
    <xf numFmtId="0" fontId="6" fillId="2" borderId="11" xfId="0" applyFont="1" applyFill="1" applyBorder="1"/>
    <xf numFmtId="0" fontId="6" fillId="2" borderId="12" xfId="0" applyFont="1" applyFill="1" applyBorder="1" applyAlignment="1">
      <alignment vertical="center"/>
    </xf>
    <xf numFmtId="171" fontId="6" fillId="2" borderId="12" xfId="0" applyNumberFormat="1" applyFont="1" applyFill="1" applyBorder="1" applyAlignment="1">
      <alignment horizontal="right"/>
    </xf>
    <xf numFmtId="175" fontId="8" fillId="2" borderId="0" xfId="0" applyNumberFormat="1" applyFont="1" applyFill="1"/>
    <xf numFmtId="171" fontId="8" fillId="2" borderId="0" xfId="0" applyNumberFormat="1" applyFont="1" applyFill="1"/>
    <xf numFmtId="168" fontId="6" fillId="2" borderId="0" xfId="3" applyNumberFormat="1" applyFont="1" applyFill="1"/>
    <xf numFmtId="0" fontId="6" fillId="2" borderId="20" xfId="0" applyFont="1" applyFill="1" applyBorder="1"/>
    <xf numFmtId="0" fontId="8" fillId="2" borderId="20" xfId="0" applyFont="1" applyFill="1" applyBorder="1"/>
    <xf numFmtId="0" fontId="6" fillId="2" borderId="21" xfId="0" applyFont="1" applyFill="1" applyBorder="1" applyAlignment="1">
      <alignment vertical="center"/>
    </xf>
    <xf numFmtId="0" fontId="6" fillId="2" borderId="0" xfId="0" applyFont="1" applyFill="1" applyAlignment="1">
      <alignment horizontal="left" vertical="center"/>
    </xf>
    <xf numFmtId="0" fontId="6" fillId="2" borderId="5" xfId="0" applyFont="1" applyFill="1" applyBorder="1" applyAlignment="1">
      <alignment horizontal="justify" vertical="center" wrapText="1"/>
    </xf>
    <xf numFmtId="0" fontId="6" fillId="2" borderId="0" xfId="0" applyFont="1" applyFill="1" applyAlignment="1">
      <alignment horizontal="center" vertical="center" wrapText="1"/>
    </xf>
    <xf numFmtId="0" fontId="4" fillId="2" borderId="10" xfId="0" applyFont="1" applyFill="1" applyBorder="1" applyAlignment="1">
      <alignment horizontal="center" vertical="center" wrapText="1"/>
    </xf>
    <xf numFmtId="0" fontId="11" fillId="2" borderId="0" xfId="0" applyFont="1" applyFill="1" applyAlignment="1">
      <alignment horizontal="left" vertical="center" wrapText="1"/>
    </xf>
    <xf numFmtId="0" fontId="12" fillId="2" borderId="0" xfId="0" applyFont="1" applyFill="1" applyAlignment="1">
      <alignment horizontal="left" vertical="center" wrapText="1"/>
    </xf>
    <xf numFmtId="0" fontId="2" fillId="2" borderId="1" xfId="0" applyFont="1" applyFill="1" applyBorder="1" applyAlignment="1">
      <alignment vertical="center" wrapText="1"/>
    </xf>
    <xf numFmtId="0" fontId="1" fillId="2" borderId="10" xfId="0" applyFont="1" applyFill="1" applyBorder="1" applyAlignment="1">
      <alignment horizontal="center" vertical="center" wrapText="1"/>
    </xf>
    <xf numFmtId="0" fontId="6" fillId="2" borderId="23" xfId="0" applyFont="1" applyFill="1" applyBorder="1"/>
    <xf numFmtId="167" fontId="6" fillId="2" borderId="24" xfId="4" applyNumberFormat="1" applyFont="1" applyFill="1" applyBorder="1" applyAlignment="1">
      <alignment horizontal="right" vertical="top"/>
    </xf>
    <xf numFmtId="3" fontId="6" fillId="2" borderId="24" xfId="4" applyNumberFormat="1" applyFont="1" applyFill="1" applyBorder="1" applyAlignment="1">
      <alignment horizontal="right" vertical="top"/>
    </xf>
    <xf numFmtId="164" fontId="12" fillId="2" borderId="6" xfId="3" applyNumberFormat="1" applyFont="1" applyFill="1" applyBorder="1" applyAlignment="1">
      <alignment horizontal="center" vertical="center"/>
    </xf>
    <xf numFmtId="164" fontId="12" fillId="2" borderId="11" xfId="0" applyNumberFormat="1" applyFont="1" applyFill="1" applyBorder="1" applyAlignment="1">
      <alignment horizontal="center" vertical="center"/>
    </xf>
    <xf numFmtId="164" fontId="29" fillId="2" borderId="6" xfId="3" applyNumberFormat="1" applyFont="1" applyFill="1" applyBorder="1" applyAlignment="1">
      <alignment horizontal="center" vertical="center"/>
    </xf>
    <xf numFmtId="164" fontId="29" fillId="2" borderId="11" xfId="0" applyNumberFormat="1" applyFont="1" applyFill="1" applyBorder="1" applyAlignment="1">
      <alignment horizontal="center" vertical="center"/>
    </xf>
    <xf numFmtId="3" fontId="2" fillId="2" borderId="11" xfId="0" applyNumberFormat="1" applyFont="1" applyFill="1" applyBorder="1" applyAlignment="1">
      <alignment horizontal="right"/>
    </xf>
    <xf numFmtId="3" fontId="2" fillId="2" borderId="12" xfId="0" applyNumberFormat="1" applyFont="1" applyFill="1" applyBorder="1" applyAlignment="1">
      <alignment horizontal="right"/>
    </xf>
    <xf numFmtId="164" fontId="12" fillId="2" borderId="9" xfId="3" applyNumberFormat="1" applyFont="1" applyFill="1" applyBorder="1" applyAlignment="1">
      <alignment horizontal="center" vertical="center"/>
    </xf>
    <xf numFmtId="164" fontId="12" fillId="2" borderId="12" xfId="0" applyNumberFormat="1" applyFont="1" applyFill="1" applyBorder="1" applyAlignment="1">
      <alignment horizontal="center" vertical="center"/>
    </xf>
    <xf numFmtId="0" fontId="2" fillId="0" borderId="0" xfId="0" applyFont="1"/>
    <xf numFmtId="3" fontId="1" fillId="2" borderId="0" xfId="0" applyNumberFormat="1" applyFont="1" applyFill="1" applyAlignment="1">
      <alignment horizontal="right" vertical="center"/>
    </xf>
    <xf numFmtId="3" fontId="1" fillId="2" borderId="2" xfId="0" applyNumberFormat="1" applyFont="1" applyFill="1" applyBorder="1" applyAlignment="1">
      <alignment horizontal="right"/>
    </xf>
    <xf numFmtId="3" fontId="2" fillId="2" borderId="5" xfId="0" applyNumberFormat="1" applyFont="1" applyFill="1" applyBorder="1" applyAlignment="1">
      <alignment horizontal="right"/>
    </xf>
    <xf numFmtId="3" fontId="16" fillId="2" borderId="5" xfId="0" applyNumberFormat="1" applyFont="1" applyFill="1" applyBorder="1" applyAlignment="1">
      <alignment horizontal="right"/>
    </xf>
    <xf numFmtId="3" fontId="2" fillId="2" borderId="7" xfId="0" applyNumberFormat="1" applyFont="1" applyFill="1" applyBorder="1" applyAlignment="1">
      <alignment horizontal="right"/>
    </xf>
    <xf numFmtId="0" fontId="8" fillId="2" borderId="0" xfId="6" applyFont="1" applyFill="1"/>
    <xf numFmtId="3" fontId="4" fillId="2" borderId="0" xfId="0" applyNumberFormat="1" applyFont="1" applyFill="1" applyAlignment="1">
      <alignment horizontal="right" vertical="center"/>
    </xf>
    <xf numFmtId="164" fontId="2" fillId="2" borderId="0" xfId="0" applyNumberFormat="1" applyFont="1" applyFill="1"/>
    <xf numFmtId="0" fontId="8" fillId="2" borderId="0" xfId="0" applyFont="1" applyFill="1" applyAlignment="1">
      <alignment horizontal="left" vertical="center"/>
    </xf>
    <xf numFmtId="0" fontId="8" fillId="2" borderId="11" xfId="0" applyFont="1" applyFill="1" applyBorder="1" applyAlignment="1">
      <alignment horizontal="center" vertical="center" wrapText="1"/>
    </xf>
    <xf numFmtId="0" fontId="8" fillId="2" borderId="0" xfId="0" applyFont="1" applyFill="1" applyAlignment="1">
      <alignment vertical="center"/>
    </xf>
    <xf numFmtId="0" fontId="12" fillId="2" borderId="0" xfId="0" applyFont="1" applyFill="1" applyAlignment="1">
      <alignment wrapText="1"/>
    </xf>
    <xf numFmtId="0" fontId="6" fillId="0" borderId="0" xfId="6" applyFont="1"/>
    <xf numFmtId="3" fontId="2" fillId="0" borderId="0" xfId="0" applyNumberFormat="1" applyFont="1"/>
    <xf numFmtId="165" fontId="2" fillId="0" borderId="0" xfId="0" applyNumberFormat="1" applyFont="1"/>
    <xf numFmtId="0" fontId="30" fillId="0" borderId="0" xfId="0" applyFont="1" applyAlignment="1">
      <alignment vertical="center"/>
    </xf>
    <xf numFmtId="0" fontId="6" fillId="2" borderId="13" xfId="0" applyFont="1" applyFill="1" applyBorder="1" applyAlignment="1">
      <alignment horizontal="left" vertical="center" wrapText="1"/>
    </xf>
    <xf numFmtId="0" fontId="6" fillId="2" borderId="2" xfId="0" applyFont="1" applyFill="1" applyBorder="1" applyAlignment="1">
      <alignment horizontal="left" vertical="center" wrapText="1"/>
    </xf>
    <xf numFmtId="0" fontId="8" fillId="2" borderId="10" xfId="0" applyFont="1" applyFill="1" applyBorder="1" applyAlignment="1">
      <alignment horizontal="left" vertical="center" wrapText="1"/>
    </xf>
    <xf numFmtId="0" fontId="8" fillId="2" borderId="4" xfId="0" applyFont="1" applyFill="1" applyBorder="1" applyAlignment="1">
      <alignment horizontal="center" vertical="center" wrapText="1"/>
    </xf>
    <xf numFmtId="0" fontId="8" fillId="2" borderId="7" xfId="0" applyFont="1" applyFill="1" applyBorder="1" applyAlignment="1">
      <alignment horizontal="left" vertical="center" wrapText="1"/>
    </xf>
    <xf numFmtId="0" fontId="6" fillId="2" borderId="18" xfId="0" applyFont="1" applyFill="1" applyBorder="1" applyAlignment="1">
      <alignment horizontal="left" vertical="center" wrapText="1"/>
    </xf>
    <xf numFmtId="0" fontId="8" fillId="2" borderId="18" xfId="0" applyFont="1" applyFill="1" applyBorder="1" applyAlignment="1">
      <alignment horizontal="left" vertical="center" wrapText="1"/>
    </xf>
    <xf numFmtId="3" fontId="8" fillId="2" borderId="11" xfId="0" applyNumberFormat="1" applyFont="1" applyFill="1" applyBorder="1" applyAlignment="1">
      <alignment horizontal="center" vertical="center" wrapText="1"/>
    </xf>
    <xf numFmtId="0" fontId="8" fillId="2" borderId="19" xfId="0" applyFont="1" applyFill="1" applyBorder="1" applyAlignment="1">
      <alignment horizontal="left" vertical="center" wrapText="1"/>
    </xf>
    <xf numFmtId="3" fontId="8" fillId="2" borderId="12" xfId="0" applyNumberFormat="1" applyFont="1" applyFill="1" applyBorder="1" applyAlignment="1">
      <alignment horizontal="center" vertical="center" wrapText="1"/>
    </xf>
    <xf numFmtId="41" fontId="2" fillId="0" borderId="0" xfId="2" applyFont="1"/>
    <xf numFmtId="0" fontId="5" fillId="0" borderId="0" xfId="0" applyFont="1"/>
    <xf numFmtId="0" fontId="11" fillId="2" borderId="2" xfId="0" applyFont="1" applyFill="1" applyBorder="1" applyAlignment="1">
      <alignment vertical="center"/>
    </xf>
    <xf numFmtId="3" fontId="1" fillId="2" borderId="10" xfId="0" applyNumberFormat="1" applyFont="1" applyFill="1" applyBorder="1" applyAlignment="1">
      <alignment horizontal="right"/>
    </xf>
    <xf numFmtId="164" fontId="11" fillId="2" borderId="4" xfId="3" applyNumberFormat="1" applyFont="1" applyFill="1" applyBorder="1" applyAlignment="1">
      <alignment horizontal="center" vertical="center"/>
    </xf>
    <xf numFmtId="164" fontId="11" fillId="2" borderId="10" xfId="0" applyNumberFormat="1" applyFont="1" applyFill="1" applyBorder="1" applyAlignment="1">
      <alignment horizontal="center" vertical="center"/>
    </xf>
    <xf numFmtId="169" fontId="2" fillId="0" borderId="0" xfId="2" applyNumberFormat="1" applyFont="1"/>
    <xf numFmtId="168" fontId="2" fillId="0" borderId="0" xfId="3" applyNumberFormat="1" applyFont="1"/>
    <xf numFmtId="0" fontId="12" fillId="2" borderId="5" xfId="0" applyFont="1" applyFill="1" applyBorder="1" applyAlignment="1">
      <alignment vertical="center"/>
    </xf>
    <xf numFmtId="0" fontId="29" fillId="2" borderId="5" xfId="0" applyFont="1" applyFill="1" applyBorder="1" applyAlignment="1">
      <alignment vertical="center"/>
    </xf>
    <xf numFmtId="0" fontId="12" fillId="2" borderId="7" xfId="0" applyFont="1" applyFill="1" applyBorder="1" applyAlignment="1">
      <alignment vertical="center"/>
    </xf>
    <xf numFmtId="0" fontId="21" fillId="2" borderId="0" xfId="7" applyFont="1" applyFill="1" applyAlignment="1">
      <alignment horizontal="left" vertical="center" wrapText="1"/>
    </xf>
    <xf numFmtId="0" fontId="21" fillId="2" borderId="0" xfId="7" applyFont="1" applyFill="1" applyAlignment="1">
      <alignment horizontal="center" vertical="center" wrapText="1"/>
    </xf>
    <xf numFmtId="0" fontId="22" fillId="2" borderId="0" xfId="7" applyFont="1" applyFill="1" applyAlignment="1">
      <alignment horizontal="center" vertical="center" wrapText="1"/>
    </xf>
    <xf numFmtId="0" fontId="22" fillId="2" borderId="0" xfId="7" applyFont="1" applyFill="1" applyAlignment="1">
      <alignment horizontal="left" vertical="center" wrapText="1"/>
    </xf>
    <xf numFmtId="0" fontId="6" fillId="2" borderId="7" xfId="0" applyFont="1" applyFill="1" applyBorder="1" applyAlignment="1">
      <alignment horizontal="center" vertical="center" wrapText="1"/>
    </xf>
    <xf numFmtId="0" fontId="8" fillId="2" borderId="11" xfId="0" quotePrefix="1" applyFont="1" applyFill="1" applyBorder="1" applyAlignment="1">
      <alignment horizontal="center"/>
    </xf>
    <xf numFmtId="0" fontId="6" fillId="2" borderId="11" xfId="0" quotePrefix="1" applyFont="1" applyFill="1" applyBorder="1" applyAlignment="1">
      <alignment horizontal="center"/>
    </xf>
    <xf numFmtId="164" fontId="2" fillId="0" borderId="0" xfId="0" applyNumberFormat="1" applyFont="1"/>
    <xf numFmtId="0" fontId="6" fillId="2" borderId="12" xfId="0" quotePrefix="1" applyFont="1" applyFill="1" applyBorder="1" applyAlignment="1">
      <alignment horizontal="center"/>
    </xf>
    <xf numFmtId="0" fontId="6" fillId="2" borderId="7" xfId="0" applyFont="1" applyFill="1" applyBorder="1" applyAlignment="1">
      <alignment horizontal="left" vertical="center" wrapText="1"/>
    </xf>
    <xf numFmtId="0" fontId="2" fillId="2" borderId="2" xfId="0" applyFont="1" applyFill="1" applyBorder="1"/>
    <xf numFmtId="0" fontId="2" fillId="2" borderId="7" xfId="0" applyFont="1" applyFill="1" applyBorder="1"/>
    <xf numFmtId="41" fontId="2" fillId="0" borderId="0" xfId="0" applyNumberFormat="1" applyFont="1"/>
    <xf numFmtId="0" fontId="6" fillId="0" borderId="0" xfId="0" applyFont="1"/>
    <xf numFmtId="3" fontId="8" fillId="0" borderId="0" xfId="0" applyNumberFormat="1" applyFont="1"/>
    <xf numFmtId="0" fontId="8" fillId="2" borderId="13" xfId="0" applyFont="1" applyFill="1" applyBorder="1" applyAlignment="1">
      <alignment vertical="center"/>
    </xf>
    <xf numFmtId="3" fontId="11" fillId="2" borderId="10" xfId="0" applyNumberFormat="1" applyFont="1" applyFill="1" applyBorder="1" applyAlignment="1">
      <alignment horizontal="right"/>
    </xf>
    <xf numFmtId="3" fontId="11" fillId="2" borderId="11" xfId="0" applyNumberFormat="1" applyFont="1" applyFill="1" applyBorder="1" applyAlignment="1">
      <alignment horizontal="right"/>
    </xf>
    <xf numFmtId="0" fontId="8" fillId="2" borderId="5" xfId="0" applyFont="1" applyFill="1" applyBorder="1" applyAlignment="1">
      <alignment horizontal="left" vertical="center" indent="1"/>
    </xf>
    <xf numFmtId="3" fontId="12" fillId="2" borderId="11" xfId="0" applyNumberFormat="1" applyFont="1" applyFill="1" applyBorder="1" applyAlignment="1">
      <alignment horizontal="right"/>
    </xf>
    <xf numFmtId="37" fontId="11" fillId="2" borderId="11" xfId="0" applyNumberFormat="1" applyFont="1" applyFill="1" applyBorder="1"/>
    <xf numFmtId="0" fontId="8" fillId="2" borderId="7" xfId="0" applyFont="1" applyFill="1" applyBorder="1" applyAlignment="1">
      <alignment horizontal="left" vertical="center" indent="1"/>
    </xf>
    <xf numFmtId="37" fontId="12" fillId="2" borderId="12" xfId="0" applyNumberFormat="1" applyFont="1" applyFill="1" applyBorder="1"/>
    <xf numFmtId="0" fontId="6" fillId="2" borderId="13" xfId="0" applyFont="1" applyFill="1" applyBorder="1" applyAlignment="1">
      <alignment horizontal="center" vertical="center"/>
    </xf>
    <xf numFmtId="37" fontId="22" fillId="2" borderId="0" xfId="0" applyNumberFormat="1" applyFont="1" applyFill="1"/>
    <xf numFmtId="0" fontId="8" fillId="2" borderId="13" xfId="0" applyFont="1" applyFill="1" applyBorder="1"/>
    <xf numFmtId="0" fontId="6" fillId="2" borderId="1" xfId="0" applyFont="1" applyFill="1" applyBorder="1" applyAlignment="1">
      <alignment horizontal="center"/>
    </xf>
    <xf numFmtId="0" fontId="8" fillId="2" borderId="7" xfId="0" applyFont="1" applyFill="1" applyBorder="1"/>
    <xf numFmtId="3" fontId="8" fillId="0" borderId="12" xfId="0" applyNumberFormat="1" applyFont="1" applyBorder="1" applyAlignment="1">
      <alignment horizontal="right"/>
    </xf>
    <xf numFmtId="0" fontId="8" fillId="2" borderId="15" xfId="0" applyFont="1" applyFill="1" applyBorder="1" applyAlignment="1">
      <alignment vertical="center"/>
    </xf>
    <xf numFmtId="1" fontId="2" fillId="0" borderId="0" xfId="0" applyNumberFormat="1" applyFont="1"/>
    <xf numFmtId="164" fontId="2" fillId="0" borderId="0" xfId="2" applyNumberFormat="1" applyFont="1"/>
    <xf numFmtId="0" fontId="6" fillId="2" borderId="8" xfId="0" applyFont="1" applyFill="1" applyBorder="1" applyAlignment="1">
      <alignment horizontal="left" vertical="center"/>
    </xf>
    <xf numFmtId="0" fontId="4" fillId="2" borderId="15" xfId="0" applyFont="1" applyFill="1" applyBorder="1" applyAlignment="1">
      <alignment horizontal="center" vertical="center"/>
    </xf>
    <xf numFmtId="0" fontId="4" fillId="2" borderId="0" xfId="0" applyFont="1" applyFill="1" applyAlignment="1">
      <alignment horizontal="center" vertical="center"/>
    </xf>
    <xf numFmtId="3" fontId="6" fillId="0" borderId="13" xfId="0" applyNumberFormat="1" applyFont="1" applyBorder="1" applyAlignment="1">
      <alignment horizontal="center" wrapText="1"/>
    </xf>
    <xf numFmtId="0" fontId="6" fillId="0" borderId="14" xfId="0" applyFont="1" applyBorder="1" applyAlignment="1">
      <alignment horizontal="center" wrapText="1"/>
    </xf>
    <xf numFmtId="0" fontId="6" fillId="0" borderId="13" xfId="0" applyFont="1" applyBorder="1"/>
    <xf numFmtId="3" fontId="6" fillId="0" borderId="15" xfId="0" applyNumberFormat="1" applyFont="1" applyBorder="1"/>
    <xf numFmtId="3" fontId="6" fillId="0" borderId="14" xfId="0" applyNumberFormat="1" applyFont="1" applyBorder="1"/>
    <xf numFmtId="0" fontId="8" fillId="0" borderId="5" xfId="0" applyFont="1" applyBorder="1"/>
    <xf numFmtId="3" fontId="8" fillId="0" borderId="6" xfId="0" applyNumberFormat="1" applyFont="1" applyBorder="1"/>
    <xf numFmtId="0" fontId="6" fillId="0" borderId="2" xfId="0" applyFont="1" applyBorder="1"/>
    <xf numFmtId="41" fontId="6" fillId="0" borderId="3" xfId="2" applyFont="1" applyBorder="1"/>
    <xf numFmtId="3" fontId="6" fillId="0" borderId="4" xfId="0" applyNumberFormat="1" applyFont="1" applyBorder="1"/>
    <xf numFmtId="0" fontId="6" fillId="2" borderId="0" xfId="6" applyFont="1" applyFill="1"/>
    <xf numFmtId="0" fontId="4" fillId="3" borderId="0" xfId="0" applyFont="1" applyFill="1"/>
    <xf numFmtId="0" fontId="2" fillId="3" borderId="0" xfId="0" applyFont="1" applyFill="1"/>
    <xf numFmtId="0" fontId="2" fillId="4" borderId="0" xfId="0" applyFont="1" applyFill="1"/>
    <xf numFmtId="10" fontId="2" fillId="0" borderId="0" xfId="0" applyNumberFormat="1" applyFont="1"/>
    <xf numFmtId="167" fontId="6" fillId="2" borderId="11" xfId="27" applyNumberFormat="1" applyFont="1" applyFill="1" applyBorder="1" applyAlignment="1">
      <alignment horizontal="right" vertical="top"/>
    </xf>
    <xf numFmtId="167" fontId="8" fillId="2" borderId="11" xfId="27" applyNumberFormat="1" applyFont="1" applyFill="1" applyBorder="1" applyAlignment="1">
      <alignment horizontal="right" vertical="top"/>
    </xf>
    <xf numFmtId="167" fontId="6" fillId="2" borderId="12" xfId="27" applyNumberFormat="1" applyFont="1" applyFill="1" applyBorder="1" applyAlignment="1">
      <alignment horizontal="right" vertical="top"/>
    </xf>
    <xf numFmtId="0" fontId="3" fillId="5" borderId="13" xfId="0" applyFont="1" applyFill="1" applyBorder="1" applyAlignment="1">
      <alignment horizontal="justify" vertical="center"/>
    </xf>
    <xf numFmtId="164" fontId="3" fillId="5" borderId="12" xfId="0" applyNumberFormat="1"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1" fillId="2" borderId="7" xfId="0" applyFont="1" applyFill="1" applyBorder="1" applyAlignment="1">
      <alignment horizontal="left" vertical="center" wrapText="1"/>
    </xf>
    <xf numFmtId="164" fontId="11" fillId="2" borderId="12" xfId="0" applyNumberFormat="1" applyFont="1" applyFill="1" applyBorder="1" applyAlignment="1">
      <alignment horizontal="center" vertical="center" wrapText="1"/>
    </xf>
    <xf numFmtId="3" fontId="18" fillId="0" borderId="2" xfId="0" applyNumberFormat="1" applyFont="1" applyBorder="1" applyAlignment="1">
      <alignment horizontal="center" wrapText="1"/>
    </xf>
    <xf numFmtId="0" fontId="8" fillId="0" borderId="5" xfId="6" applyFont="1" applyBorder="1"/>
    <xf numFmtId="3" fontId="18" fillId="0" borderId="7" xfId="0" applyNumberFormat="1" applyFont="1" applyBorder="1" applyAlignment="1">
      <alignment horizontal="center" wrapText="1"/>
    </xf>
    <xf numFmtId="0" fontId="6" fillId="0" borderId="8" xfId="6" applyFont="1" applyBorder="1" applyAlignment="1">
      <alignment horizontal="center" vertical="center"/>
    </xf>
    <xf numFmtId="0" fontId="6" fillId="0" borderId="9" xfId="6" applyFont="1" applyBorder="1" applyAlignment="1">
      <alignment horizontal="center" vertical="center"/>
    </xf>
    <xf numFmtId="0" fontId="6" fillId="0" borderId="7" xfId="6" applyFont="1" applyBorder="1" applyAlignment="1">
      <alignment horizontal="center" vertical="center"/>
    </xf>
    <xf numFmtId="3" fontId="8" fillId="0" borderId="0" xfId="6" applyNumberFormat="1" applyFont="1" applyAlignment="1">
      <alignment vertical="center"/>
    </xf>
    <xf numFmtId="3" fontId="6" fillId="0" borderId="2" xfId="0" applyNumberFormat="1" applyFont="1" applyBorder="1" applyAlignment="1">
      <alignment horizontal="center" wrapText="1"/>
    </xf>
    <xf numFmtId="3" fontId="6" fillId="0" borderId="7" xfId="0" applyNumberFormat="1" applyFont="1" applyBorder="1" applyAlignment="1">
      <alignment horizontal="center" wrapText="1"/>
    </xf>
    <xf numFmtId="3" fontId="8" fillId="0" borderId="5" xfId="6" applyNumberFormat="1" applyFont="1" applyBorder="1" applyAlignment="1">
      <alignment vertical="center"/>
    </xf>
    <xf numFmtId="3" fontId="8" fillId="2" borderId="0" xfId="6" applyNumberFormat="1" applyFont="1" applyFill="1" applyAlignment="1">
      <alignment vertical="center"/>
    </xf>
    <xf numFmtId="3" fontId="4" fillId="0" borderId="2" xfId="0" applyNumberFormat="1" applyFont="1" applyBorder="1" applyAlignment="1">
      <alignment horizontal="center" wrapText="1"/>
    </xf>
    <xf numFmtId="3" fontId="4" fillId="0" borderId="7" xfId="0" applyNumberFormat="1" applyFont="1" applyBorder="1" applyAlignment="1">
      <alignment horizontal="center" wrapText="1"/>
    </xf>
    <xf numFmtId="0" fontId="4" fillId="0" borderId="8" xfId="6" applyFont="1" applyBorder="1" applyAlignment="1">
      <alignment horizontal="center" vertical="center"/>
    </xf>
    <xf numFmtId="0" fontId="4" fillId="0" borderId="9" xfId="6" applyFont="1" applyBorder="1" applyAlignment="1">
      <alignment horizontal="center" vertical="center"/>
    </xf>
    <xf numFmtId="0" fontId="4" fillId="0" borderId="7" xfId="6" applyFont="1" applyBorder="1" applyAlignment="1">
      <alignment horizontal="center" vertical="center"/>
    </xf>
    <xf numFmtId="0" fontId="1" fillId="2" borderId="7" xfId="5" applyFont="1" applyFill="1" applyBorder="1" applyAlignment="1">
      <alignment horizontal="center"/>
    </xf>
    <xf numFmtId="0" fontId="11" fillId="2" borderId="4" xfId="0" applyFont="1" applyFill="1" applyBorder="1" applyAlignment="1">
      <alignment horizontal="center" wrapText="1"/>
    </xf>
    <xf numFmtId="37" fontId="12" fillId="2" borderId="0" xfId="0" applyNumberFormat="1" applyFont="1" applyFill="1" applyAlignment="1">
      <alignment horizontal="right" wrapText="1"/>
    </xf>
    <xf numFmtId="0" fontId="6" fillId="0" borderId="1" xfId="0" applyFont="1" applyBorder="1" applyAlignment="1">
      <alignment horizontal="center" wrapText="1"/>
    </xf>
    <xf numFmtId="3" fontId="6" fillId="0" borderId="1" xfId="0" applyNumberFormat="1" applyFont="1" applyBorder="1"/>
    <xf numFmtId="3" fontId="8" fillId="0" borderId="11" xfId="0" applyNumberFormat="1" applyFont="1" applyBorder="1"/>
    <xf numFmtId="3" fontId="6" fillId="0" borderId="10" xfId="0" applyNumberFormat="1" applyFont="1" applyBorder="1"/>
    <xf numFmtId="3" fontId="3" fillId="2" borderId="0" xfId="0" applyNumberFormat="1" applyFont="1" applyFill="1" applyAlignment="1">
      <alignment horizontal="right" vertical="center"/>
    </xf>
    <xf numFmtId="3" fontId="4" fillId="2" borderId="8" xfId="0" applyNumberFormat="1" applyFont="1" applyFill="1" applyBorder="1" applyAlignment="1">
      <alignment horizontal="right"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7" xfId="0" applyFont="1" applyFill="1" applyBorder="1" applyAlignment="1">
      <alignment horizontal="center" vertical="center"/>
    </xf>
    <xf numFmtId="3" fontId="3" fillId="2" borderId="5" xfId="0" applyNumberFormat="1" applyFont="1" applyFill="1" applyBorder="1" applyAlignment="1">
      <alignment horizontal="right" vertical="center"/>
    </xf>
    <xf numFmtId="3" fontId="4" fillId="2" borderId="7" xfId="0" applyNumberFormat="1" applyFont="1" applyFill="1" applyBorder="1" applyAlignment="1">
      <alignment horizontal="right" vertical="center"/>
    </xf>
    <xf numFmtId="0" fontId="2" fillId="2" borderId="0" xfId="0" applyFont="1" applyFill="1" applyAlignment="1">
      <alignment horizontal="center"/>
    </xf>
    <xf numFmtId="0" fontId="4" fillId="2" borderId="13" xfId="0" applyFont="1" applyFill="1" applyBorder="1" applyAlignment="1">
      <alignment horizontal="center" vertical="center"/>
    </xf>
    <xf numFmtId="0" fontId="8" fillId="2" borderId="5" xfId="0" applyFont="1" applyFill="1" applyBorder="1" applyAlignment="1">
      <alignment horizontal="left" indent="1"/>
    </xf>
    <xf numFmtId="0" fontId="1" fillId="2" borderId="5" xfId="0" applyFont="1" applyFill="1" applyBorder="1"/>
    <xf numFmtId="0" fontId="6" fillId="2" borderId="14" xfId="0" applyFont="1" applyFill="1" applyBorder="1" applyAlignment="1">
      <alignment horizontal="center" vertical="center"/>
    </xf>
    <xf numFmtId="0" fontId="3" fillId="2" borderId="11" xfId="0" applyFont="1" applyFill="1" applyBorder="1" applyAlignment="1">
      <alignment vertical="center"/>
    </xf>
    <xf numFmtId="0" fontId="1" fillId="2" borderId="13" xfId="0" applyFont="1" applyFill="1" applyBorder="1" applyAlignment="1">
      <alignment horizontal="center" vertical="center" wrapText="1"/>
    </xf>
    <xf numFmtId="0" fontId="4" fillId="2" borderId="2" xfId="0" applyFont="1" applyFill="1" applyBorder="1" applyAlignment="1">
      <alignment vertical="center"/>
    </xf>
    <xf numFmtId="0" fontId="3" fillId="2" borderId="7" xfId="0" applyFont="1" applyFill="1" applyBorder="1" applyAlignment="1">
      <alignment vertical="center"/>
    </xf>
    <xf numFmtId="0" fontId="3" fillId="2" borderId="0" xfId="0" applyFont="1" applyFill="1" applyAlignment="1">
      <alignment vertical="center"/>
    </xf>
    <xf numFmtId="0" fontId="6" fillId="4" borderId="0" xfId="0" applyFont="1" applyFill="1"/>
    <xf numFmtId="0" fontId="4" fillId="5" borderId="2" xfId="0" applyFont="1" applyFill="1" applyBorder="1" applyAlignment="1">
      <alignment vertical="center"/>
    </xf>
    <xf numFmtId="0" fontId="3" fillId="5" borderId="5" xfId="0" applyFont="1" applyFill="1" applyBorder="1" applyAlignment="1">
      <alignment vertical="center"/>
    </xf>
    <xf numFmtId="0" fontId="4" fillId="5" borderId="5" xfId="0" applyFont="1" applyFill="1" applyBorder="1" applyAlignment="1">
      <alignment vertical="center"/>
    </xf>
    <xf numFmtId="0" fontId="3" fillId="5" borderId="12" xfId="0" applyFont="1" applyFill="1" applyBorder="1" applyAlignment="1">
      <alignment vertical="center"/>
    </xf>
    <xf numFmtId="0" fontId="8" fillId="4" borderId="0" xfId="0" applyFont="1" applyFill="1"/>
    <xf numFmtId="0" fontId="6" fillId="3" borderId="0" xfId="0" applyFont="1" applyFill="1"/>
    <xf numFmtId="0" fontId="2" fillId="2" borderId="0" xfId="5" applyFont="1" applyFill="1"/>
    <xf numFmtId="0" fontId="4" fillId="2" borderId="1" xfId="0" applyFont="1" applyFill="1" applyBorder="1" applyAlignment="1">
      <alignment horizontal="center" vertical="center"/>
    </xf>
    <xf numFmtId="0" fontId="2" fillId="0" borderId="5" xfId="0" applyFont="1" applyBorder="1"/>
    <xf numFmtId="0" fontId="2" fillId="2" borderId="0" xfId="0" applyFont="1" applyFill="1" applyAlignment="1">
      <alignment horizontal="justify" vertical="center"/>
    </xf>
    <xf numFmtId="0" fontId="6" fillId="2" borderId="13" xfId="0" applyFont="1" applyFill="1" applyBorder="1" applyAlignment="1">
      <alignment horizontal="center" vertical="center" wrapText="1"/>
    </xf>
    <xf numFmtId="164" fontId="1" fillId="2" borderId="10" xfId="3" applyNumberFormat="1" applyFont="1" applyFill="1" applyBorder="1" applyAlignment="1">
      <alignment horizontal="center" vertical="center"/>
    </xf>
    <xf numFmtId="164" fontId="2" fillId="2" borderId="11" xfId="3" applyNumberFormat="1" applyFont="1" applyFill="1" applyBorder="1" applyAlignment="1">
      <alignment horizontal="center" vertical="center"/>
    </xf>
    <xf numFmtId="164" fontId="16" fillId="2" borderId="11" xfId="3" applyNumberFormat="1" applyFont="1" applyFill="1" applyBorder="1" applyAlignment="1">
      <alignment horizontal="center" vertical="center"/>
    </xf>
    <xf numFmtId="164" fontId="2" fillId="2" borderId="12" xfId="3" applyNumberFormat="1" applyFont="1" applyFill="1" applyBorder="1" applyAlignment="1">
      <alignment horizontal="center" vertical="center"/>
    </xf>
    <xf numFmtId="3" fontId="1" fillId="2" borderId="10" xfId="0" applyNumberFormat="1" applyFont="1" applyFill="1" applyBorder="1" applyAlignment="1">
      <alignment horizontal="right" vertical="center"/>
    </xf>
    <xf numFmtId="164" fontId="2" fillId="2" borderId="0" xfId="0" applyNumberFormat="1" applyFont="1" applyFill="1" applyAlignment="1">
      <alignment horizontal="center"/>
    </xf>
    <xf numFmtId="164" fontId="1" fillId="2" borderId="0" xfId="2" applyNumberFormat="1" applyFont="1" applyFill="1" applyBorder="1" applyAlignment="1">
      <alignment horizontal="center" vertical="center" wrapText="1"/>
    </xf>
    <xf numFmtId="164" fontId="1" fillId="2" borderId="8" xfId="2" applyNumberFormat="1" applyFont="1" applyFill="1" applyBorder="1" applyAlignment="1">
      <alignment horizontal="center" vertical="center" wrapText="1"/>
    </xf>
    <xf numFmtId="164" fontId="1" fillId="2" borderId="11" xfId="2" applyNumberFormat="1" applyFont="1" applyFill="1" applyBorder="1" applyAlignment="1">
      <alignment horizontal="center" vertical="center" wrapText="1"/>
    </xf>
    <xf numFmtId="164" fontId="2" fillId="2" borderId="11" xfId="2" applyNumberFormat="1" applyFont="1" applyFill="1" applyBorder="1" applyAlignment="1">
      <alignment horizontal="center" vertical="center" wrapText="1"/>
    </xf>
    <xf numFmtId="164" fontId="1" fillId="2" borderId="12" xfId="2" applyNumberFormat="1" applyFont="1" applyFill="1" applyBorder="1" applyAlignment="1">
      <alignment horizontal="center" vertical="center" wrapText="1"/>
    </xf>
    <xf numFmtId="3" fontId="1" fillId="2" borderId="11" xfId="2" applyNumberFormat="1" applyFont="1" applyFill="1" applyBorder="1" applyAlignment="1">
      <alignment vertical="center" wrapText="1"/>
    </xf>
    <xf numFmtId="3" fontId="1" fillId="2" borderId="0" xfId="2" applyNumberFormat="1" applyFont="1" applyFill="1" applyBorder="1" applyAlignment="1">
      <alignment vertical="center" wrapText="1"/>
    </xf>
    <xf numFmtId="3" fontId="1" fillId="2" borderId="11" xfId="0" applyNumberFormat="1" applyFont="1" applyFill="1" applyBorder="1" applyAlignment="1">
      <alignment vertical="center" wrapText="1"/>
    </xf>
    <xf numFmtId="3" fontId="2" fillId="2" borderId="11" xfId="2" applyNumberFormat="1" applyFont="1" applyFill="1" applyBorder="1" applyAlignment="1">
      <alignment vertical="center" wrapText="1"/>
    </xf>
    <xf numFmtId="3" fontId="2" fillId="2" borderId="0" xfId="2" applyNumberFormat="1" applyFont="1" applyFill="1" applyBorder="1" applyAlignment="1">
      <alignment vertical="center" wrapText="1"/>
    </xf>
    <xf numFmtId="3" fontId="1" fillId="2" borderId="12" xfId="2" applyNumberFormat="1" applyFont="1" applyFill="1" applyBorder="1" applyAlignment="1">
      <alignment vertical="center" wrapText="1"/>
    </xf>
    <xf numFmtId="0" fontId="1" fillId="0" borderId="0" xfId="0" applyFont="1" applyAlignment="1">
      <alignment horizontal="center"/>
    </xf>
    <xf numFmtId="171" fontId="1" fillId="0" borderId="0" xfId="2" applyNumberFormat="1" applyFont="1"/>
    <xf numFmtId="0" fontId="2" fillId="0" borderId="0" xfId="0" applyFont="1" applyAlignment="1">
      <alignment wrapText="1"/>
    </xf>
    <xf numFmtId="164" fontId="2" fillId="0" borderId="0" xfId="0" applyNumberFormat="1" applyFont="1" applyAlignment="1">
      <alignment horizontal="center"/>
    </xf>
    <xf numFmtId="0" fontId="2" fillId="2" borderId="0" xfId="0" applyFont="1" applyFill="1" applyAlignment="1">
      <alignment horizontal="center" vertical="center"/>
    </xf>
    <xf numFmtId="164" fontId="11" fillId="2" borderId="6" xfId="0" applyNumberFormat="1" applyFont="1" applyFill="1" applyBorder="1" applyAlignment="1">
      <alignment horizontal="center" vertical="center" wrapText="1"/>
    </xf>
    <xf numFmtId="165" fontId="2" fillId="2" borderId="0" xfId="0" applyNumberFormat="1" applyFont="1" applyFill="1"/>
    <xf numFmtId="41" fontId="8" fillId="2" borderId="0" xfId="2" applyFont="1" applyFill="1"/>
    <xf numFmtId="41" fontId="8" fillId="2" borderId="0" xfId="0" applyNumberFormat="1" applyFont="1" applyFill="1"/>
    <xf numFmtId="167" fontId="8" fillId="2" borderId="0" xfId="0" applyNumberFormat="1" applyFont="1" applyFill="1"/>
    <xf numFmtId="0" fontId="4" fillId="5" borderId="25" xfId="0" applyFont="1" applyFill="1" applyBorder="1" applyAlignment="1">
      <alignment vertical="center"/>
    </xf>
    <xf numFmtId="0" fontId="3" fillId="5" borderId="25" xfId="0" applyFont="1" applyFill="1" applyBorder="1" applyAlignment="1">
      <alignment vertical="center"/>
    </xf>
    <xf numFmtId="0" fontId="4" fillId="5" borderId="1" xfId="0" applyFont="1" applyFill="1" applyBorder="1" applyAlignment="1">
      <alignment horizontal="center" vertical="center"/>
    </xf>
    <xf numFmtId="0" fontId="3" fillId="5" borderId="26" xfId="0" applyFont="1" applyFill="1" applyBorder="1" applyAlignment="1">
      <alignment vertical="center"/>
    </xf>
    <xf numFmtId="3" fontId="4" fillId="5" borderId="0" xfId="0" applyNumberFormat="1" applyFont="1" applyFill="1" applyAlignment="1">
      <alignment horizontal="right" vertical="center"/>
    </xf>
    <xf numFmtId="0" fontId="4" fillId="5" borderId="10" xfId="0" applyFont="1" applyFill="1" applyBorder="1" applyAlignment="1">
      <alignment horizontal="center" vertical="center"/>
    </xf>
    <xf numFmtId="0" fontId="3" fillId="5" borderId="0" xfId="0" applyFont="1" applyFill="1" applyAlignment="1">
      <alignment horizontal="center" vertical="center"/>
    </xf>
    <xf numFmtId="0" fontId="2" fillId="5" borderId="0" xfId="0" applyFont="1" applyFill="1" applyAlignment="1">
      <alignment horizontal="center" vertical="center"/>
    </xf>
    <xf numFmtId="3" fontId="3" fillId="0" borderId="2" xfId="0" applyNumberFormat="1" applyFont="1" applyBorder="1" applyAlignment="1">
      <alignment horizontal="right" vertical="center" wrapText="1"/>
    </xf>
    <xf numFmtId="3" fontId="3" fillId="0" borderId="5" xfId="0" applyNumberFormat="1" applyFont="1" applyBorder="1" applyAlignment="1">
      <alignment horizontal="right" vertical="center" wrapText="1"/>
    </xf>
    <xf numFmtId="3" fontId="3" fillId="0" borderId="5" xfId="0" applyNumberFormat="1" applyFont="1" applyBorder="1" applyAlignment="1">
      <alignment horizontal="right" vertical="center"/>
    </xf>
    <xf numFmtId="3" fontId="4" fillId="0" borderId="5" xfId="0" applyNumberFormat="1" applyFont="1" applyBorder="1" applyAlignment="1">
      <alignment horizontal="right" vertical="center" wrapText="1"/>
    </xf>
    <xf numFmtId="3" fontId="2" fillId="0" borderId="5" xfId="0" applyNumberFormat="1" applyFont="1" applyBorder="1" applyAlignment="1">
      <alignment horizontal="right" vertical="center" wrapText="1"/>
    </xf>
    <xf numFmtId="0" fontId="3" fillId="5" borderId="27" xfId="0" applyFont="1" applyFill="1" applyBorder="1" applyAlignment="1">
      <alignment vertical="center"/>
    </xf>
    <xf numFmtId="3" fontId="3" fillId="0" borderId="10" xfId="0" applyNumberFormat="1" applyFont="1" applyBorder="1" applyAlignment="1">
      <alignment horizontal="right" vertical="center" wrapText="1"/>
    </xf>
    <xf numFmtId="3" fontId="3" fillId="0" borderId="11" xfId="0" applyNumberFormat="1" applyFont="1" applyBorder="1" applyAlignment="1">
      <alignment horizontal="right" vertical="center"/>
    </xf>
    <xf numFmtId="3" fontId="2" fillId="0" borderId="11" xfId="0" applyNumberFormat="1" applyFont="1" applyBorder="1" applyAlignment="1">
      <alignment horizontal="right" vertical="center" wrapText="1"/>
    </xf>
    <xf numFmtId="3" fontId="4" fillId="0" borderId="11" xfId="0" applyNumberFormat="1" applyFont="1" applyBorder="1" applyAlignment="1">
      <alignment horizontal="right" vertical="center" wrapText="1"/>
    </xf>
    <xf numFmtId="3" fontId="6" fillId="5" borderId="2" xfId="0" applyNumberFormat="1" applyFont="1" applyFill="1" applyBorder="1" applyAlignment="1">
      <alignment horizontal="right" vertical="center"/>
    </xf>
    <xf numFmtId="3" fontId="6" fillId="5" borderId="10" xfId="0" applyNumberFormat="1" applyFont="1" applyFill="1" applyBorder="1" applyAlignment="1">
      <alignment horizontal="right" vertical="center"/>
    </xf>
    <xf numFmtId="3" fontId="8" fillId="5" borderId="2" xfId="0" applyNumberFormat="1" applyFont="1" applyFill="1" applyBorder="1" applyAlignment="1">
      <alignment horizontal="right" vertical="center"/>
    </xf>
    <xf numFmtId="3" fontId="8" fillId="5" borderId="10" xfId="0" applyNumberFormat="1" applyFont="1" applyFill="1" applyBorder="1" applyAlignment="1">
      <alignment horizontal="right" vertical="center"/>
    </xf>
    <xf numFmtId="167" fontId="6" fillId="2" borderId="10" xfId="27" applyNumberFormat="1" applyFont="1" applyFill="1" applyBorder="1" applyAlignment="1">
      <alignment horizontal="right" vertical="top"/>
    </xf>
    <xf numFmtId="3" fontId="6" fillId="2" borderId="10" xfId="27" applyNumberFormat="1" applyFont="1" applyFill="1" applyBorder="1" applyAlignment="1">
      <alignment horizontal="right" vertical="top"/>
    </xf>
    <xf numFmtId="41" fontId="6" fillId="2" borderId="11" xfId="2" applyFont="1" applyFill="1" applyBorder="1"/>
    <xf numFmtId="184" fontId="8" fillId="2" borderId="0" xfId="3" applyNumberFormat="1" applyFont="1" applyFill="1"/>
    <xf numFmtId="41" fontId="8" fillId="2" borderId="11" xfId="2" applyFont="1" applyFill="1" applyBorder="1"/>
    <xf numFmtId="41" fontId="6" fillId="2" borderId="12" xfId="2" applyFont="1" applyFill="1" applyBorder="1"/>
    <xf numFmtId="167" fontId="2" fillId="2" borderId="0" xfId="0" applyNumberFormat="1" applyFont="1" applyFill="1"/>
    <xf numFmtId="185" fontId="2" fillId="0" borderId="0" xfId="0" applyNumberFormat="1" applyFont="1"/>
    <xf numFmtId="0" fontId="34" fillId="0" borderId="0" xfId="0" applyFont="1" applyAlignment="1">
      <alignment horizontal="justify"/>
    </xf>
    <xf numFmtId="0" fontId="1" fillId="0" borderId="0" xfId="0" applyFont="1" applyAlignment="1">
      <alignment horizontal="left"/>
    </xf>
    <xf numFmtId="0" fontId="2" fillId="0" borderId="0" xfId="0" applyFont="1" applyAlignment="1">
      <alignment horizontal="left"/>
    </xf>
    <xf numFmtId="0" fontId="2" fillId="0" borderId="5" xfId="0" applyFont="1" applyBorder="1" applyAlignment="1">
      <alignment horizontal="left" vertical="center"/>
    </xf>
    <xf numFmtId="0" fontId="2" fillId="0" borderId="7" xfId="0" applyFont="1" applyBorder="1" applyAlignment="1">
      <alignment horizontal="left" vertical="center"/>
    </xf>
    <xf numFmtId="1" fontId="1" fillId="2" borderId="13" xfId="0" applyNumberFormat="1" applyFont="1" applyFill="1" applyBorder="1" applyAlignment="1">
      <alignment horizontal="center" vertical="center"/>
    </xf>
    <xf numFmtId="17" fontId="1" fillId="2" borderId="2" xfId="0" quotePrefix="1" applyNumberFormat="1" applyFont="1" applyFill="1" applyBorder="1" applyAlignment="1">
      <alignment horizontal="center" vertical="center"/>
    </xf>
    <xf numFmtId="0" fontId="1" fillId="2" borderId="4" xfId="0" quotePrefix="1" applyFont="1" applyFill="1" applyBorder="1" applyAlignment="1">
      <alignment horizontal="center" vertical="center"/>
    </xf>
    <xf numFmtId="0" fontId="6" fillId="0" borderId="0" xfId="47" applyFont="1"/>
    <xf numFmtId="0" fontId="2" fillId="2" borderId="2" xfId="0" applyFont="1" applyFill="1" applyBorder="1" applyAlignment="1">
      <alignment vertical="center"/>
    </xf>
    <xf numFmtId="0" fontId="6" fillId="0" borderId="7" xfId="0" applyFont="1" applyBorder="1" applyAlignment="1">
      <alignment horizontal="right"/>
    </xf>
    <xf numFmtId="0" fontId="1" fillId="0" borderId="0" xfId="0" applyFont="1" applyAlignment="1">
      <alignment horizontal="justify"/>
    </xf>
    <xf numFmtId="0" fontId="1" fillId="2" borderId="13" xfId="0" applyFont="1" applyFill="1" applyBorder="1" applyAlignment="1">
      <alignment vertical="center"/>
    </xf>
    <xf numFmtId="3" fontId="1" fillId="2" borderId="14" xfId="0" applyNumberFormat="1" applyFont="1" applyFill="1" applyBorder="1" applyAlignment="1">
      <alignment horizontal="right" vertical="center"/>
    </xf>
    <xf numFmtId="3" fontId="2" fillId="0" borderId="6" xfId="0" applyNumberFormat="1" applyFont="1" applyBorder="1" applyAlignment="1">
      <alignment horizontal="right" vertical="center"/>
    </xf>
    <xf numFmtId="3" fontId="1" fillId="2" borderId="13" xfId="0" applyNumberFormat="1" applyFont="1" applyFill="1" applyBorder="1" applyAlignment="1">
      <alignment horizontal="center" wrapText="1"/>
    </xf>
    <xf numFmtId="0" fontId="2" fillId="2" borderId="5" xfId="0" applyFont="1" applyFill="1" applyBorder="1"/>
    <xf numFmtId="3" fontId="3" fillId="5" borderId="0" xfId="0" applyNumberFormat="1" applyFont="1" applyFill="1" applyAlignment="1">
      <alignment horizontal="right" vertical="center"/>
    </xf>
    <xf numFmtId="3" fontId="3" fillId="5" borderId="6" xfId="0" applyNumberFormat="1" applyFont="1" applyFill="1" applyBorder="1" applyAlignment="1">
      <alignment horizontal="right" vertical="center"/>
    </xf>
    <xf numFmtId="3" fontId="4" fillId="2" borderId="6" xfId="0" applyNumberFormat="1" applyFont="1" applyFill="1" applyBorder="1" applyAlignment="1">
      <alignment horizontal="right" vertical="center"/>
    </xf>
    <xf numFmtId="0" fontId="3" fillId="5" borderId="5" xfId="0" applyFont="1" applyFill="1" applyBorder="1" applyAlignment="1">
      <alignment horizontal="left" vertical="center" indent="2"/>
    </xf>
    <xf numFmtId="0" fontId="2" fillId="0" borderId="7" xfId="0" applyFont="1" applyBorder="1"/>
    <xf numFmtId="0" fontId="3" fillId="5" borderId="13" xfId="0" applyFont="1" applyFill="1" applyBorder="1" applyAlignment="1">
      <alignment vertical="center"/>
    </xf>
    <xf numFmtId="0" fontId="4" fillId="5" borderId="15" xfId="0" applyFont="1" applyFill="1" applyBorder="1" applyAlignment="1">
      <alignment horizontal="center" vertical="center"/>
    </xf>
    <xf numFmtId="0" fontId="4" fillId="5" borderId="14" xfId="0" applyFont="1" applyFill="1" applyBorder="1" applyAlignment="1">
      <alignment horizontal="center" vertical="center"/>
    </xf>
    <xf numFmtId="3" fontId="3" fillId="5" borderId="11" xfId="0" applyNumberFormat="1" applyFont="1" applyFill="1" applyBorder="1" applyAlignment="1">
      <alignment horizontal="right" vertical="center"/>
    </xf>
    <xf numFmtId="164" fontId="6" fillId="0" borderId="12" xfId="3" applyNumberFormat="1" applyFont="1" applyBorder="1" applyAlignment="1">
      <alignment horizontal="center"/>
    </xf>
    <xf numFmtId="164" fontId="6" fillId="0" borderId="8" xfId="2" applyNumberFormat="1" applyFont="1" applyBorder="1" applyAlignment="1">
      <alignment horizontal="center"/>
    </xf>
    <xf numFmtId="164" fontId="6" fillId="0" borderId="12" xfId="2" applyNumberFormat="1" applyFont="1" applyBorder="1" applyAlignment="1">
      <alignment horizontal="center"/>
    </xf>
    <xf numFmtId="164" fontId="6" fillId="0" borderId="9" xfId="2" applyNumberFormat="1" applyFont="1" applyBorder="1" applyAlignment="1">
      <alignment horizontal="center"/>
    </xf>
    <xf numFmtId="0" fontId="6" fillId="0" borderId="0" xfId="0" applyFont="1" applyAlignment="1">
      <alignment horizontal="center" vertical="center"/>
    </xf>
    <xf numFmtId="3" fontId="3" fillId="0" borderId="0" xfId="0" applyNumberFormat="1" applyFont="1" applyAlignment="1">
      <alignment horizontal="right" vertical="center"/>
    </xf>
    <xf numFmtId="3" fontId="4" fillId="0" borderId="0" xfId="0" applyNumberFormat="1" applyFont="1" applyAlignment="1">
      <alignment horizontal="right" vertical="center"/>
    </xf>
    <xf numFmtId="0" fontId="6" fillId="0" borderId="2"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xf>
    <xf numFmtId="0" fontId="4" fillId="0" borderId="5" xfId="0" applyFont="1" applyBorder="1" applyAlignment="1">
      <alignment vertical="center"/>
    </xf>
    <xf numFmtId="0" fontId="3" fillId="0" borderId="5" xfId="0" applyFont="1" applyBorder="1" applyAlignment="1">
      <alignment vertical="center"/>
    </xf>
    <xf numFmtId="0" fontId="4" fillId="0" borderId="7" xfId="0" applyFont="1" applyBorder="1" applyAlignment="1">
      <alignment vertical="center"/>
    </xf>
    <xf numFmtId="3" fontId="4" fillId="0" borderId="8" xfId="0" applyNumberFormat="1" applyFont="1" applyBorder="1" applyAlignment="1">
      <alignment horizontal="right" vertical="center"/>
    </xf>
    <xf numFmtId="0" fontId="6" fillId="0" borderId="5" xfId="0" applyFont="1" applyBorder="1" applyAlignment="1">
      <alignment horizontal="center" vertical="center"/>
    </xf>
    <xf numFmtId="3" fontId="4" fillId="0" borderId="7" xfId="0" applyNumberFormat="1" applyFont="1" applyBorder="1" applyAlignment="1">
      <alignment horizontal="right" vertical="center"/>
    </xf>
    <xf numFmtId="3" fontId="4" fillId="0" borderId="5" xfId="0" applyNumberFormat="1" applyFont="1" applyBorder="1" applyAlignment="1">
      <alignment horizontal="right" vertical="center"/>
    </xf>
    <xf numFmtId="0" fontId="1" fillId="2" borderId="1" xfId="0" applyFont="1" applyFill="1" applyBorder="1" applyAlignment="1">
      <alignment horizontal="center"/>
    </xf>
    <xf numFmtId="164" fontId="8" fillId="2" borderId="11" xfId="3" applyNumberFormat="1" applyFont="1" applyFill="1" applyBorder="1" applyAlignment="1">
      <alignment horizontal="center" vertical="center" wrapText="1"/>
    </xf>
    <xf numFmtId="164" fontId="8" fillId="2" borderId="12" xfId="0" applyNumberFormat="1" applyFont="1" applyFill="1" applyBorder="1" applyAlignment="1">
      <alignment horizontal="center" vertical="center" wrapText="1"/>
    </xf>
    <xf numFmtId="3" fontId="10" fillId="2" borderId="11" xfId="4" applyNumberFormat="1" applyFont="1" applyFill="1" applyBorder="1"/>
    <xf numFmtId="165" fontId="10" fillId="2" borderId="5" xfId="0" applyNumberFormat="1" applyFont="1" applyFill="1" applyBorder="1" applyAlignment="1">
      <alignment horizontal="center"/>
    </xf>
    <xf numFmtId="164" fontId="10" fillId="2" borderId="11" xfId="3" applyNumberFormat="1" applyFont="1" applyFill="1" applyBorder="1" applyAlignment="1">
      <alignment horizontal="center"/>
    </xf>
    <xf numFmtId="0" fontId="1" fillId="2" borderId="13" xfId="0" applyFont="1" applyFill="1" applyBorder="1" applyAlignment="1">
      <alignment horizontal="center"/>
    </xf>
    <xf numFmtId="0" fontId="1" fillId="2" borderId="14" xfId="0" applyFont="1" applyFill="1" applyBorder="1" applyAlignment="1">
      <alignment horizontal="center"/>
    </xf>
    <xf numFmtId="164" fontId="2" fillId="2" borderId="0" xfId="5" applyNumberFormat="1" applyFont="1" applyFill="1"/>
    <xf numFmtId="0" fontId="4" fillId="2" borderId="14" xfId="0" applyFont="1" applyFill="1" applyBorder="1" applyAlignment="1">
      <alignment horizontal="center" vertical="center"/>
    </xf>
    <xf numFmtId="0" fontId="3" fillId="2" borderId="10" xfId="0" applyFont="1" applyFill="1" applyBorder="1" applyAlignment="1">
      <alignment vertical="center"/>
    </xf>
    <xf numFmtId="164" fontId="8" fillId="2" borderId="10" xfId="0" applyNumberFormat="1" applyFont="1" applyFill="1" applyBorder="1" applyAlignment="1">
      <alignment horizontal="center" vertical="center"/>
    </xf>
    <xf numFmtId="164" fontId="8" fillId="2" borderId="11" xfId="0" applyNumberFormat="1" applyFont="1" applyFill="1" applyBorder="1" applyAlignment="1">
      <alignment horizontal="center" vertical="center"/>
    </xf>
    <xf numFmtId="0" fontId="3" fillId="2" borderId="12" xfId="0" applyFont="1" applyFill="1" applyBorder="1" applyAlignment="1">
      <alignment vertical="center"/>
    </xf>
    <xf numFmtId="1" fontId="8" fillId="2" borderId="12" xfId="0" applyNumberFormat="1" applyFont="1" applyFill="1" applyBorder="1" applyAlignment="1">
      <alignment horizontal="center" vertical="center"/>
    </xf>
    <xf numFmtId="164" fontId="2" fillId="2" borderId="0" xfId="2" applyNumberFormat="1" applyFont="1" applyFill="1" applyAlignment="1">
      <alignment horizontal="center" vertical="center" wrapText="1"/>
    </xf>
    <xf numFmtId="3" fontId="3" fillId="5" borderId="1" xfId="0" applyNumberFormat="1" applyFont="1" applyFill="1" applyBorder="1" applyAlignment="1">
      <alignment horizontal="right" vertical="center"/>
    </xf>
    <xf numFmtId="3" fontId="3" fillId="5" borderId="14" xfId="0" applyNumberFormat="1" applyFont="1" applyFill="1" applyBorder="1" applyAlignment="1">
      <alignment horizontal="right" vertical="center"/>
    </xf>
    <xf numFmtId="164" fontId="8" fillId="2" borderId="12" xfId="3" applyNumberFormat="1" applyFont="1" applyFill="1" applyBorder="1" applyAlignment="1">
      <alignment horizontal="center" vertical="center" wrapText="1"/>
    </xf>
    <xf numFmtId="164" fontId="8" fillId="2" borderId="0" xfId="3" applyNumberFormat="1" applyFont="1" applyFill="1" applyBorder="1" applyAlignment="1">
      <alignment horizontal="center" vertical="center" wrapText="1"/>
    </xf>
    <xf numFmtId="165" fontId="1" fillId="2" borderId="6" xfId="0" applyNumberFormat="1" applyFont="1" applyFill="1" applyBorder="1" applyAlignment="1">
      <alignment horizontal="center" vertical="center"/>
    </xf>
    <xf numFmtId="165" fontId="2" fillId="2" borderId="6" xfId="0" applyNumberFormat="1" applyFont="1" applyFill="1" applyBorder="1" applyAlignment="1">
      <alignment horizontal="center" vertical="center"/>
    </xf>
    <xf numFmtId="165" fontId="1" fillId="2" borderId="9" xfId="0" applyNumberFormat="1" applyFont="1" applyFill="1" applyBorder="1" applyAlignment="1">
      <alignment horizontal="center" vertical="center"/>
    </xf>
    <xf numFmtId="169" fontId="8" fillId="2" borderId="0" xfId="0" applyNumberFormat="1" applyFont="1" applyFill="1"/>
    <xf numFmtId="164" fontId="6" fillId="2" borderId="11" xfId="2" applyNumberFormat="1" applyFont="1" applyFill="1" applyBorder="1" applyAlignment="1">
      <alignment horizontal="center"/>
    </xf>
    <xf numFmtId="164" fontId="8" fillId="2" borderId="11" xfId="2" applyNumberFormat="1" applyFont="1" applyFill="1" applyBorder="1" applyAlignment="1">
      <alignment horizontal="center"/>
    </xf>
    <xf numFmtId="164" fontId="6" fillId="2" borderId="12" xfId="2" applyNumberFormat="1" applyFont="1" applyFill="1" applyBorder="1" applyAlignment="1">
      <alignment horizontal="center"/>
    </xf>
    <xf numFmtId="0" fontId="29" fillId="2" borderId="5" xfId="0" applyFont="1" applyFill="1" applyBorder="1" applyAlignment="1">
      <alignment wrapText="1"/>
    </xf>
    <xf numFmtId="37" fontId="29" fillId="2" borderId="11" xfId="0" applyNumberFormat="1" applyFont="1" applyFill="1" applyBorder="1" applyAlignment="1">
      <alignment horizontal="right" wrapText="1"/>
    </xf>
    <xf numFmtId="37" fontId="29" fillId="2" borderId="0" xfId="0" applyNumberFormat="1" applyFont="1" applyFill="1" applyAlignment="1">
      <alignment horizontal="right" wrapText="1"/>
    </xf>
    <xf numFmtId="37" fontId="29" fillId="2" borderId="6" xfId="0" applyNumberFormat="1" applyFont="1" applyFill="1" applyBorder="1" applyAlignment="1">
      <alignment horizontal="right" wrapText="1"/>
    </xf>
    <xf numFmtId="39" fontId="8" fillId="2" borderId="0" xfId="0" applyNumberFormat="1" applyFont="1" applyFill="1"/>
    <xf numFmtId="188" fontId="8" fillId="2" borderId="0" xfId="0" applyNumberFormat="1" applyFont="1" applyFill="1"/>
    <xf numFmtId="0" fontId="5" fillId="2" borderId="0" xfId="5" applyFont="1" applyFill="1"/>
    <xf numFmtId="164" fontId="8" fillId="0" borderId="6" xfId="3" applyNumberFormat="1" applyFont="1" applyBorder="1" applyAlignment="1">
      <alignment horizontal="center" vertical="center"/>
    </xf>
    <xf numFmtId="0" fontId="6" fillId="0" borderId="13" xfId="6" applyFont="1" applyBorder="1"/>
    <xf numFmtId="164" fontId="6" fillId="0" borderId="14" xfId="3" applyNumberFormat="1" applyFont="1" applyBorder="1" applyAlignment="1">
      <alignment horizontal="center" vertical="center"/>
    </xf>
    <xf numFmtId="165" fontId="8" fillId="0" borderId="6" xfId="6" applyNumberFormat="1" applyFont="1" applyBorder="1" applyAlignment="1">
      <alignment horizontal="center" vertical="center"/>
    </xf>
    <xf numFmtId="165" fontId="8" fillId="0" borderId="0" xfId="6" applyNumberFormat="1" applyFont="1" applyAlignment="1">
      <alignment horizontal="center" vertical="center"/>
    </xf>
    <xf numFmtId="0" fontId="4" fillId="0" borderId="6" xfId="6" applyFont="1" applyBorder="1" applyAlignment="1">
      <alignment horizontal="center" vertical="center"/>
    </xf>
    <xf numFmtId="165" fontId="8" fillId="2" borderId="4" xfId="6" applyNumberFormat="1" applyFont="1" applyFill="1" applyBorder="1" applyAlignment="1">
      <alignment horizontal="center" vertical="center"/>
    </xf>
    <xf numFmtId="165" fontId="8" fillId="2" borderId="6" xfId="6" applyNumberFormat="1" applyFont="1" applyFill="1" applyBorder="1" applyAlignment="1">
      <alignment horizontal="center" vertical="center"/>
    </xf>
    <xf numFmtId="164" fontId="1" fillId="0" borderId="5" xfId="0" applyNumberFormat="1" applyFont="1" applyBorder="1" applyAlignment="1">
      <alignment horizontal="center" vertical="center" wrapText="1"/>
    </xf>
    <xf numFmtId="164" fontId="1" fillId="0" borderId="5" xfId="0" applyNumberFormat="1" applyFont="1" applyBorder="1" applyAlignment="1">
      <alignment horizontal="center" vertical="center"/>
    </xf>
    <xf numFmtId="164" fontId="1" fillId="0" borderId="11" xfId="0" applyNumberFormat="1" applyFont="1" applyBorder="1" applyAlignment="1">
      <alignment horizontal="center" vertical="center"/>
    </xf>
    <xf numFmtId="165" fontId="3" fillId="2" borderId="6" xfId="0" applyNumberFormat="1" applyFont="1" applyFill="1" applyBorder="1" applyAlignment="1">
      <alignment horizontal="center" vertical="center"/>
    </xf>
    <xf numFmtId="164" fontId="3" fillId="0" borderId="6" xfId="0" applyNumberFormat="1" applyFont="1" applyBorder="1" applyAlignment="1">
      <alignment horizontal="center" vertical="center"/>
    </xf>
    <xf numFmtId="164" fontId="4" fillId="0" borderId="9" xfId="0" applyNumberFormat="1" applyFont="1" applyBorder="1" applyAlignment="1">
      <alignment horizontal="center" vertical="center"/>
    </xf>
    <xf numFmtId="164" fontId="4" fillId="0" borderId="6" xfId="0" applyNumberFormat="1" applyFont="1" applyBorder="1" applyAlignment="1">
      <alignment horizontal="center" vertical="center"/>
    </xf>
    <xf numFmtId="164" fontId="3" fillId="0" borderId="0" xfId="0" applyNumberFormat="1" applyFont="1" applyAlignment="1">
      <alignment horizontal="center" vertical="center"/>
    </xf>
    <xf numFmtId="164" fontId="4" fillId="0" borderId="8" xfId="0" applyNumberFormat="1" applyFont="1" applyBorder="1" applyAlignment="1">
      <alignment horizontal="center" vertical="center"/>
    </xf>
    <xf numFmtId="164" fontId="4" fillId="0" borderId="0" xfId="0" applyNumberFormat="1" applyFont="1" applyAlignment="1">
      <alignment horizontal="center" vertical="center"/>
    </xf>
    <xf numFmtId="165" fontId="4" fillId="2" borderId="9" xfId="0" applyNumberFormat="1" applyFont="1" applyFill="1" applyBorder="1" applyAlignment="1">
      <alignment horizontal="center" vertical="center"/>
    </xf>
    <xf numFmtId="0" fontId="6" fillId="0" borderId="7" xfId="6" applyFont="1" applyBorder="1"/>
    <xf numFmtId="3" fontId="6" fillId="0" borderId="7" xfId="6" applyNumberFormat="1" applyFont="1" applyBorder="1" applyAlignment="1">
      <alignment vertical="center"/>
    </xf>
    <xf numFmtId="165" fontId="6" fillId="0" borderId="9" xfId="6" applyNumberFormat="1" applyFont="1" applyBorder="1" applyAlignment="1">
      <alignment horizontal="center" vertical="center"/>
    </xf>
    <xf numFmtId="3" fontId="6" fillId="2" borderId="8" xfId="6" applyNumberFormat="1" applyFont="1" applyFill="1" applyBorder="1" applyAlignment="1">
      <alignment vertical="center"/>
    </xf>
    <xf numFmtId="165" fontId="6" fillId="2" borderId="9" xfId="6" applyNumberFormat="1" applyFont="1" applyFill="1" applyBorder="1" applyAlignment="1">
      <alignment horizontal="center" vertical="center"/>
    </xf>
    <xf numFmtId="3" fontId="6" fillId="0" borderId="8" xfId="6" applyNumberFormat="1" applyFont="1" applyBorder="1" applyAlignment="1">
      <alignment vertical="center"/>
    </xf>
    <xf numFmtId="165" fontId="6" fillId="0" borderId="8" xfId="6" applyNumberFormat="1" applyFont="1" applyBorder="1" applyAlignment="1">
      <alignment horizontal="center" vertical="center"/>
    </xf>
    <xf numFmtId="3" fontId="2" fillId="2" borderId="10" xfId="4" applyNumberFormat="1" applyFont="1" applyFill="1" applyBorder="1"/>
    <xf numFmtId="3" fontId="2" fillId="2" borderId="11" xfId="4" applyNumberFormat="1" applyFont="1" applyFill="1" applyBorder="1"/>
    <xf numFmtId="0" fontId="8" fillId="2" borderId="0" xfId="0" applyFont="1" applyFill="1" applyAlignment="1">
      <alignment horizontal="left" wrapText="1"/>
    </xf>
    <xf numFmtId="0" fontId="4" fillId="0" borderId="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3" fontId="3" fillId="0" borderId="1" xfId="0" applyNumberFormat="1" applyFont="1" applyBorder="1" applyAlignment="1">
      <alignment horizontal="right" vertical="center"/>
    </xf>
    <xf numFmtId="3" fontId="8" fillId="2" borderId="5" xfId="0" applyNumberFormat="1" applyFont="1" applyFill="1" applyBorder="1" applyAlignment="1">
      <alignment horizontal="right" vertical="center" wrapText="1"/>
    </xf>
    <xf numFmtId="3" fontId="6" fillId="2" borderId="5" xfId="0" applyNumberFormat="1" applyFont="1" applyFill="1" applyBorder="1" applyAlignment="1">
      <alignment horizontal="right" vertical="center" wrapText="1"/>
    </xf>
    <xf numFmtId="3" fontId="6" fillId="2" borderId="7" xfId="0" applyNumberFormat="1" applyFont="1" applyFill="1" applyBorder="1" applyAlignment="1">
      <alignment horizontal="right" vertical="center" wrapText="1"/>
    </xf>
    <xf numFmtId="165" fontId="8" fillId="2" borderId="4" xfId="0" applyNumberFormat="1" applyFont="1" applyFill="1" applyBorder="1" applyAlignment="1">
      <alignment horizontal="center" vertical="center" wrapText="1"/>
    </xf>
    <xf numFmtId="165" fontId="8" fillId="2" borderId="6" xfId="0" applyNumberFormat="1" applyFont="1" applyFill="1" applyBorder="1" applyAlignment="1">
      <alignment horizontal="center" vertical="center" wrapText="1"/>
    </xf>
    <xf numFmtId="165" fontId="6" fillId="2" borderId="6" xfId="0" applyNumberFormat="1" applyFont="1" applyFill="1" applyBorder="1" applyAlignment="1">
      <alignment horizontal="center" vertical="center" wrapText="1"/>
    </xf>
    <xf numFmtId="165" fontId="6" fillId="2" borderId="9" xfId="0" applyNumberFormat="1" applyFont="1" applyFill="1" applyBorder="1" applyAlignment="1">
      <alignment horizontal="center" vertical="center" wrapText="1"/>
    </xf>
    <xf numFmtId="1" fontId="1" fillId="2" borderId="1" xfId="0" applyNumberFormat="1" applyFont="1" applyFill="1" applyBorder="1" applyAlignment="1">
      <alignment horizontal="center" vertical="center"/>
    </xf>
    <xf numFmtId="165" fontId="6" fillId="0" borderId="0" xfId="1" applyNumberFormat="1" applyFont="1" applyProtection="1">
      <alignment vertical="top"/>
      <protection locked="0"/>
    </xf>
    <xf numFmtId="165" fontId="6" fillId="0" borderId="0" xfId="1" applyNumberFormat="1" applyFont="1">
      <alignment vertical="top"/>
    </xf>
    <xf numFmtId="0" fontId="8" fillId="0" borderId="0" xfId="1" applyFont="1">
      <alignment vertical="top"/>
    </xf>
    <xf numFmtId="165" fontId="8" fillId="0" borderId="0" xfId="1" applyNumberFormat="1" applyFont="1" applyProtection="1">
      <alignment vertical="top"/>
      <protection locked="0"/>
    </xf>
    <xf numFmtId="165" fontId="8" fillId="0" borderId="28" xfId="1" applyNumberFormat="1" applyFont="1" applyBorder="1" applyProtection="1">
      <alignment vertical="top"/>
      <protection locked="0"/>
    </xf>
    <xf numFmtId="165" fontId="8" fillId="0" borderId="29" xfId="1" applyNumberFormat="1" applyFont="1" applyBorder="1" applyProtection="1">
      <alignment vertical="top"/>
      <protection locked="0"/>
    </xf>
    <xf numFmtId="165" fontId="6" fillId="0" borderId="30" xfId="1" applyNumberFormat="1" applyFont="1" applyBorder="1" applyProtection="1">
      <alignment vertical="top"/>
      <protection locked="0"/>
    </xf>
    <xf numFmtId="165" fontId="6" fillId="0" borderId="29" xfId="1" applyNumberFormat="1" applyFont="1" applyBorder="1" applyProtection="1">
      <alignment vertical="top"/>
      <protection locked="0"/>
    </xf>
    <xf numFmtId="165" fontId="8" fillId="0" borderId="28" xfId="1" applyNumberFormat="1" applyFont="1" applyBorder="1">
      <alignment vertical="top"/>
    </xf>
    <xf numFmtId="165" fontId="8" fillId="0" borderId="29" xfId="1" applyNumberFormat="1" applyFont="1" applyBorder="1">
      <alignment vertical="top"/>
    </xf>
    <xf numFmtId="165" fontId="6" fillId="0" borderId="28" xfId="1" applyNumberFormat="1" applyFont="1" applyBorder="1" applyProtection="1">
      <alignment vertical="top"/>
      <protection locked="0"/>
    </xf>
    <xf numFmtId="187" fontId="8" fillId="0" borderId="31" xfId="1" applyNumberFormat="1" applyFont="1" applyBorder="1">
      <alignment vertical="top"/>
    </xf>
    <xf numFmtId="3" fontId="5" fillId="0" borderId="0" xfId="1" applyNumberFormat="1" applyFont="1">
      <alignment vertical="top"/>
    </xf>
    <xf numFmtId="3" fontId="5" fillId="0" borderId="30" xfId="1" applyNumberFormat="1" applyFont="1" applyBorder="1">
      <alignment vertical="top"/>
    </xf>
    <xf numFmtId="3" fontId="5" fillId="0" borderId="29" xfId="1" applyNumberFormat="1" applyFont="1" applyBorder="1">
      <alignment vertical="top"/>
    </xf>
    <xf numFmtId="3" fontId="5" fillId="0" borderId="28" xfId="1" applyNumberFormat="1" applyFont="1" applyBorder="1">
      <alignment vertical="top"/>
    </xf>
    <xf numFmtId="189" fontId="6" fillId="2" borderId="0" xfId="0" applyNumberFormat="1" applyFont="1" applyFill="1"/>
    <xf numFmtId="164" fontId="8" fillId="2" borderId="4" xfId="0" applyNumberFormat="1" applyFont="1" applyFill="1" applyBorder="1" applyAlignment="1">
      <alignment horizontal="center" vertical="center" wrapText="1"/>
    </xf>
    <xf numFmtId="164" fontId="8" fillId="2" borderId="6" xfId="0" applyNumberFormat="1" applyFont="1" applyFill="1" applyBorder="1" applyAlignment="1">
      <alignment horizontal="center" vertical="center" wrapText="1"/>
    </xf>
    <xf numFmtId="164" fontId="8" fillId="0" borderId="6" xfId="0" applyNumberFormat="1" applyFont="1" applyBorder="1" applyAlignment="1">
      <alignment horizontal="center" vertical="center" wrapText="1"/>
    </xf>
    <xf numFmtId="164" fontId="6" fillId="2" borderId="6" xfId="0" applyNumberFormat="1" applyFont="1" applyFill="1" applyBorder="1" applyAlignment="1">
      <alignment horizontal="center" vertical="center" wrapText="1"/>
    </xf>
    <xf numFmtId="164" fontId="6" fillId="2" borderId="9" xfId="0" applyNumberFormat="1" applyFont="1" applyFill="1" applyBorder="1" applyAlignment="1">
      <alignment horizontal="center" vertical="center" wrapText="1"/>
    </xf>
    <xf numFmtId="3" fontId="2" fillId="0" borderId="11" xfId="2" applyNumberFormat="1" applyFont="1" applyBorder="1"/>
    <xf numFmtId="165" fontId="3" fillId="2" borderId="11" xfId="2" applyNumberFormat="1" applyFont="1" applyFill="1" applyBorder="1" applyAlignment="1">
      <alignment horizontal="center" vertical="center"/>
    </xf>
    <xf numFmtId="165" fontId="3" fillId="5" borderId="0" xfId="2" applyNumberFormat="1" applyFont="1" applyFill="1" applyBorder="1" applyAlignment="1">
      <alignment horizontal="center" vertical="center"/>
    </xf>
    <xf numFmtId="165" fontId="3" fillId="5" borderId="11" xfId="2" applyNumberFormat="1" applyFont="1" applyFill="1" applyBorder="1" applyAlignment="1">
      <alignment horizontal="center" vertical="center"/>
    </xf>
    <xf numFmtId="165" fontId="3" fillId="5" borderId="6" xfId="2" applyNumberFormat="1" applyFont="1" applyFill="1" applyBorder="1" applyAlignment="1">
      <alignment horizontal="center" vertical="center"/>
    </xf>
    <xf numFmtId="165" fontId="8" fillId="5" borderId="7" xfId="2" applyNumberFormat="1" applyFont="1" applyFill="1" applyBorder="1" applyAlignment="1">
      <alignment horizontal="center" vertical="center"/>
    </xf>
    <xf numFmtId="165" fontId="8" fillId="5" borderId="12" xfId="2" applyNumberFormat="1" applyFont="1" applyFill="1" applyBorder="1" applyAlignment="1">
      <alignment horizontal="center" vertical="center"/>
    </xf>
    <xf numFmtId="165" fontId="8" fillId="5" borderId="11" xfId="2" applyNumberFormat="1" applyFont="1" applyFill="1" applyBorder="1" applyAlignment="1">
      <alignment horizontal="center" vertical="center"/>
    </xf>
    <xf numFmtId="0" fontId="35" fillId="2" borderId="0" xfId="0" applyFont="1" applyFill="1"/>
    <xf numFmtId="0" fontId="10" fillId="2" borderId="0" xfId="0" applyFont="1" applyFill="1"/>
    <xf numFmtId="0" fontId="36" fillId="2" borderId="0" xfId="0" applyFont="1" applyFill="1"/>
    <xf numFmtId="0" fontId="37" fillId="2" borderId="0" xfId="0" applyFont="1" applyFill="1"/>
    <xf numFmtId="37" fontId="2" fillId="2" borderId="0" xfId="0" applyNumberFormat="1" applyFont="1" applyFill="1"/>
    <xf numFmtId="37" fontId="10" fillId="2" borderId="0" xfId="0" applyNumberFormat="1" applyFont="1" applyFill="1"/>
    <xf numFmtId="186" fontId="5" fillId="2" borderId="0" xfId="0" applyNumberFormat="1" applyFont="1" applyFill="1"/>
    <xf numFmtId="37" fontId="6" fillId="2" borderId="0" xfId="0" applyNumberFormat="1" applyFont="1" applyFill="1"/>
    <xf numFmtId="37" fontId="37" fillId="2" borderId="0" xfId="0" applyNumberFormat="1" applyFont="1" applyFill="1"/>
    <xf numFmtId="0" fontId="6" fillId="2" borderId="12" xfId="0" applyFont="1" applyFill="1" applyBorder="1" applyAlignment="1">
      <alignment horizontal="center" vertical="center"/>
    </xf>
    <xf numFmtId="0" fontId="8" fillId="2" borderId="0" xfId="0" quotePrefix="1" applyFont="1" applyFill="1" applyAlignment="1">
      <alignment horizontal="left"/>
    </xf>
    <xf numFmtId="0" fontId="15" fillId="2" borderId="5" xfId="0" applyFont="1" applyFill="1" applyBorder="1" applyAlignment="1">
      <alignment vertical="center"/>
    </xf>
    <xf numFmtId="3" fontId="16" fillId="2" borderId="11" xfId="2" applyNumberFormat="1" applyFont="1" applyFill="1" applyBorder="1" applyAlignment="1">
      <alignment vertical="center" wrapText="1"/>
    </xf>
    <xf numFmtId="3" fontId="16" fillId="2" borderId="0" xfId="2" applyNumberFormat="1" applyFont="1" applyFill="1" applyBorder="1" applyAlignment="1">
      <alignment vertical="center" wrapText="1"/>
    </xf>
    <xf numFmtId="164" fontId="16" fillId="2" borderId="0" xfId="2" applyNumberFormat="1" applyFont="1" applyFill="1" applyAlignment="1">
      <alignment horizontal="center" vertical="center" wrapText="1"/>
    </xf>
    <xf numFmtId="164" fontId="16" fillId="2" borderId="11" xfId="2" applyNumberFormat="1" applyFont="1" applyFill="1" applyBorder="1" applyAlignment="1">
      <alignment horizontal="center" vertical="center" wrapText="1"/>
    </xf>
    <xf numFmtId="3" fontId="8" fillId="2" borderId="10" xfId="0" applyNumberFormat="1" applyFont="1" applyFill="1" applyBorder="1" applyAlignment="1">
      <alignment horizontal="center" vertical="center" wrapText="1"/>
    </xf>
    <xf numFmtId="3" fontId="8" fillId="2" borderId="4" xfId="0" applyNumberFormat="1" applyFont="1" applyFill="1" applyBorder="1" applyAlignment="1">
      <alignment horizontal="center" vertical="center" wrapText="1"/>
    </xf>
    <xf numFmtId="0" fontId="2" fillId="2" borderId="0" xfId="0" applyFont="1" applyFill="1" applyAlignment="1">
      <alignment wrapText="1"/>
    </xf>
    <xf numFmtId="0" fontId="10" fillId="2" borderId="5" xfId="0" applyFont="1" applyFill="1" applyBorder="1" applyAlignment="1">
      <alignment horizontal="left" vertical="center" indent="2"/>
    </xf>
    <xf numFmtId="3" fontId="29" fillId="2" borderId="11" xfId="0" applyNumberFormat="1" applyFont="1" applyFill="1" applyBorder="1" applyAlignment="1">
      <alignment horizontal="right"/>
    </xf>
    <xf numFmtId="0" fontId="29" fillId="2" borderId="5" xfId="0" applyFont="1" applyFill="1" applyBorder="1" applyAlignment="1">
      <alignment horizontal="left" vertical="center" wrapText="1"/>
    </xf>
    <xf numFmtId="0" fontId="4" fillId="0" borderId="13" xfId="0" applyFont="1" applyBorder="1" applyAlignment="1">
      <alignment vertical="center"/>
    </xf>
    <xf numFmtId="0" fontId="4" fillId="0" borderId="13" xfId="0" applyFont="1" applyBorder="1" applyAlignment="1">
      <alignment horizontal="right" vertical="center"/>
    </xf>
    <xf numFmtId="0" fontId="4" fillId="0" borderId="14" xfId="0" applyFont="1" applyBorder="1" applyAlignment="1">
      <alignment horizontal="right" vertical="center"/>
    </xf>
    <xf numFmtId="0" fontId="4" fillId="0" borderId="15" xfId="0" applyFont="1" applyBorder="1" applyAlignment="1">
      <alignment horizontal="right" vertical="center"/>
    </xf>
    <xf numFmtId="164" fontId="4" fillId="0" borderId="14" xfId="0" applyNumberFormat="1" applyFont="1" applyBorder="1" applyAlignment="1">
      <alignment horizontal="center" vertical="center"/>
    </xf>
    <xf numFmtId="164" fontId="4" fillId="0" borderId="15" xfId="0" applyNumberFormat="1" applyFont="1" applyBorder="1" applyAlignment="1">
      <alignment horizontal="center" vertical="center"/>
    </xf>
    <xf numFmtId="0" fontId="2" fillId="2" borderId="2" xfId="0" applyFont="1" applyFill="1" applyBorder="1" applyAlignment="1">
      <alignment horizontal="left" vertical="center" wrapText="1"/>
    </xf>
    <xf numFmtId="3" fontId="8" fillId="2" borderId="10" xfId="2" applyNumberFormat="1" applyFont="1" applyFill="1" applyBorder="1" applyAlignment="1">
      <alignment horizontal="center" vertical="center" wrapText="1"/>
    </xf>
    <xf numFmtId="0" fontId="2" fillId="2" borderId="5" xfId="0" applyFont="1" applyFill="1" applyBorder="1" applyAlignment="1">
      <alignment horizontal="left" vertical="center" wrapText="1"/>
    </xf>
    <xf numFmtId="3" fontId="8" fillId="2" borderId="12" xfId="2" applyNumberFormat="1" applyFont="1" applyFill="1" applyBorder="1" applyAlignment="1">
      <alignment horizontal="center" vertical="center" wrapText="1"/>
    </xf>
    <xf numFmtId="3" fontId="8" fillId="2" borderId="11" xfId="2" applyNumberFormat="1" applyFont="1" applyFill="1" applyBorder="1" applyAlignment="1">
      <alignment horizontal="center" vertical="center" wrapText="1"/>
    </xf>
    <xf numFmtId="0" fontId="2" fillId="2" borderId="7"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2" borderId="1" xfId="0" applyFont="1" applyFill="1" applyBorder="1" applyAlignment="1">
      <alignment horizontal="left" vertical="center" wrapText="1"/>
    </xf>
    <xf numFmtId="10" fontId="8" fillId="2" borderId="1" xfId="0" applyNumberFormat="1" applyFont="1" applyFill="1" applyBorder="1" applyAlignment="1">
      <alignment horizontal="center" vertical="center" wrapText="1"/>
    </xf>
    <xf numFmtId="168" fontId="8" fillId="2" borderId="1" xfId="0" applyNumberFormat="1" applyFont="1" applyFill="1" applyBorder="1" applyAlignment="1">
      <alignment horizontal="center" vertical="center" wrapText="1"/>
    </xf>
    <xf numFmtId="0" fontId="8" fillId="2" borderId="13" xfId="0" applyFont="1" applyFill="1" applyBorder="1" applyAlignment="1">
      <alignment vertical="center" wrapText="1"/>
    </xf>
    <xf numFmtId="164" fontId="6" fillId="2" borderId="10" xfId="0" applyNumberFormat="1" applyFont="1" applyFill="1" applyBorder="1" applyAlignment="1">
      <alignment horizontal="center" vertical="center" wrapText="1"/>
    </xf>
    <xf numFmtId="164" fontId="6" fillId="2" borderId="11" xfId="0" applyNumberFormat="1" applyFont="1" applyFill="1" applyBorder="1" applyAlignment="1">
      <alignment horizontal="center" vertical="center" wrapText="1"/>
    </xf>
    <xf numFmtId="164" fontId="8" fillId="2" borderId="11" xfId="0" applyNumberFormat="1" applyFont="1" applyFill="1" applyBorder="1" applyAlignment="1">
      <alignment horizontal="center" vertical="center" wrapText="1"/>
    </xf>
    <xf numFmtId="3" fontId="8" fillId="2" borderId="5" xfId="0" applyNumberFormat="1" applyFont="1" applyFill="1" applyBorder="1" applyAlignment="1">
      <alignment horizontal="right" vertical="center"/>
    </xf>
    <xf numFmtId="3" fontId="6" fillId="2" borderId="5" xfId="0" applyNumberFormat="1" applyFont="1" applyFill="1" applyBorder="1" applyAlignment="1">
      <alignment horizontal="right" vertical="center"/>
    </xf>
    <xf numFmtId="3" fontId="6" fillId="2" borderId="7" xfId="0" applyNumberFormat="1" applyFont="1" applyFill="1" applyBorder="1" applyAlignment="1">
      <alignment horizontal="right" vertical="center"/>
    </xf>
    <xf numFmtId="164" fontId="6" fillId="2" borderId="12" xfId="0" applyNumberFormat="1" applyFont="1" applyFill="1" applyBorder="1" applyAlignment="1">
      <alignment horizontal="center" vertical="center" wrapText="1"/>
    </xf>
    <xf numFmtId="168" fontId="2" fillId="2" borderId="1" xfId="3" applyNumberFormat="1" applyFont="1" applyFill="1" applyBorder="1" applyAlignment="1">
      <alignment horizontal="center" vertical="center"/>
    </xf>
    <xf numFmtId="0" fontId="2" fillId="2" borderId="7" xfId="0" applyFont="1" applyFill="1" applyBorder="1" applyAlignment="1">
      <alignment vertical="center"/>
    </xf>
    <xf numFmtId="0" fontId="8" fillId="2" borderId="1" xfId="0" applyFont="1" applyFill="1" applyBorder="1" applyAlignment="1">
      <alignment vertical="center" wrapText="1"/>
    </xf>
    <xf numFmtId="0" fontId="4" fillId="2" borderId="1" xfId="0" applyFont="1" applyFill="1" applyBorder="1" applyAlignment="1">
      <alignment horizontal="center" vertical="center" wrapText="1"/>
    </xf>
    <xf numFmtId="0" fontId="5" fillId="3" borderId="0" xfId="0" applyFont="1" applyFill="1"/>
    <xf numFmtId="0" fontId="8" fillId="2" borderId="0" xfId="0" applyFont="1" applyFill="1" applyAlignment="1">
      <alignment horizontal="center" vertical="center"/>
    </xf>
    <xf numFmtId="183" fontId="8" fillId="2" borderId="6" xfId="2" applyNumberFormat="1" applyFont="1" applyFill="1" applyBorder="1" applyAlignment="1">
      <alignment horizontal="center" vertical="center" wrapText="1"/>
    </xf>
    <xf numFmtId="183" fontId="6" fillId="2" borderId="6" xfId="2" applyNumberFormat="1" applyFont="1" applyFill="1" applyBorder="1" applyAlignment="1">
      <alignment horizontal="center" vertical="center" wrapText="1"/>
    </xf>
    <xf numFmtId="183" fontId="6" fillId="2" borderId="9" xfId="2" applyNumberFormat="1" applyFont="1" applyFill="1" applyBorder="1" applyAlignment="1">
      <alignment horizontal="center" vertical="center" wrapText="1"/>
    </xf>
    <xf numFmtId="3" fontId="11" fillId="0" borderId="32" xfId="0" applyNumberFormat="1" applyFont="1" applyBorder="1" applyAlignment="1">
      <alignment horizontal="right" wrapText="1"/>
    </xf>
    <xf numFmtId="3" fontId="12" fillId="0" borderId="32" xfId="0" applyNumberFormat="1" applyFont="1" applyBorder="1" applyAlignment="1">
      <alignment horizontal="right" wrapText="1"/>
    </xf>
    <xf numFmtId="3" fontId="12" fillId="0" borderId="33" xfId="0" applyNumberFormat="1" applyFont="1" applyBorder="1" applyAlignment="1">
      <alignment horizontal="right" wrapText="1"/>
    </xf>
    <xf numFmtId="3" fontId="12" fillId="0" borderId="34" xfId="0" applyNumberFormat="1" applyFont="1" applyBorder="1" applyAlignment="1">
      <alignment horizontal="right" wrapText="1"/>
    </xf>
    <xf numFmtId="3" fontId="11" fillId="0" borderId="35" xfId="0" applyNumberFormat="1" applyFont="1" applyBorder="1" applyAlignment="1">
      <alignment horizontal="right" wrapText="1"/>
    </xf>
    <xf numFmtId="3" fontId="12" fillId="0" borderId="35" xfId="0" applyNumberFormat="1" applyFont="1" applyBorder="1" applyAlignment="1">
      <alignment horizontal="right" wrapText="1"/>
    </xf>
    <xf numFmtId="3" fontId="11" fillId="0" borderId="36" xfId="0" applyNumberFormat="1" applyFont="1" applyBorder="1" applyAlignment="1">
      <alignment horizontal="right" wrapText="1"/>
    </xf>
    <xf numFmtId="165" fontId="8" fillId="2" borderId="12" xfId="0" applyNumberFormat="1" applyFont="1" applyFill="1" applyBorder="1" applyAlignment="1">
      <alignment horizontal="center" vertical="center" wrapText="1"/>
    </xf>
    <xf numFmtId="3" fontId="6" fillId="2" borderId="2" xfId="0" applyNumberFormat="1" applyFont="1" applyFill="1" applyBorder="1" applyAlignment="1">
      <alignment horizontal="right" vertical="center"/>
    </xf>
    <xf numFmtId="3" fontId="10" fillId="2" borderId="5" xfId="0" applyNumberFormat="1" applyFont="1" applyFill="1" applyBorder="1" applyAlignment="1">
      <alignment horizontal="right" vertical="center"/>
    </xf>
    <xf numFmtId="3" fontId="8" fillId="2" borderId="7" xfId="0" applyNumberFormat="1" applyFont="1" applyFill="1" applyBorder="1" applyAlignment="1">
      <alignment horizontal="right" vertical="center"/>
    </xf>
    <xf numFmtId="3" fontId="16" fillId="2" borderId="11" xfId="0" applyNumberFormat="1" applyFont="1" applyFill="1" applyBorder="1" applyAlignment="1">
      <alignment horizontal="right"/>
    </xf>
    <xf numFmtId="3" fontId="8" fillId="2" borderId="5" xfId="6" applyNumberFormat="1" applyFont="1" applyFill="1" applyBorder="1" applyAlignment="1">
      <alignment vertical="center"/>
    </xf>
    <xf numFmtId="3" fontId="6" fillId="2" borderId="7" xfId="6" applyNumberFormat="1" applyFont="1" applyFill="1" applyBorder="1" applyAlignment="1">
      <alignment vertical="center"/>
    </xf>
    <xf numFmtId="0" fontId="3" fillId="5" borderId="37" xfId="0" applyFont="1" applyFill="1" applyBorder="1" applyAlignment="1">
      <alignment vertical="center"/>
    </xf>
    <xf numFmtId="1" fontId="8" fillId="2" borderId="11" xfId="0" applyNumberFormat="1" applyFont="1" applyFill="1" applyBorder="1" applyAlignment="1">
      <alignment horizontal="center" vertical="center"/>
    </xf>
    <xf numFmtId="0" fontId="3" fillId="0" borderId="1" xfId="0" applyFont="1" applyBorder="1" applyAlignment="1">
      <alignment horizontal="right" vertical="center"/>
    </xf>
    <xf numFmtId="168" fontId="8" fillId="2" borderId="12" xfId="3" applyNumberFormat="1" applyFont="1" applyFill="1" applyBorder="1" applyAlignment="1">
      <alignment horizontal="center" vertical="center" wrapText="1"/>
    </xf>
    <xf numFmtId="164" fontId="8" fillId="2" borderId="10" xfId="0" applyNumberFormat="1" applyFont="1" applyFill="1" applyBorder="1" applyAlignment="1">
      <alignment horizontal="center" vertical="center" wrapText="1"/>
    </xf>
    <xf numFmtId="164" fontId="8" fillId="2" borderId="1" xfId="0" applyNumberFormat="1" applyFont="1" applyFill="1" applyBorder="1" applyAlignment="1">
      <alignment horizontal="center" vertical="center" wrapText="1"/>
    </xf>
    <xf numFmtId="164" fontId="40" fillId="2" borderId="11" xfId="0" applyNumberFormat="1" applyFont="1" applyFill="1" applyBorder="1" applyAlignment="1">
      <alignment horizontal="center" vertical="center" wrapText="1"/>
    </xf>
    <xf numFmtId="0" fontId="8" fillId="2" borderId="2" xfId="0" applyFont="1" applyFill="1" applyBorder="1"/>
    <xf numFmtId="0" fontId="6" fillId="2" borderId="10" xfId="0" applyFont="1" applyFill="1" applyBorder="1" applyAlignment="1">
      <alignment horizontal="center" vertical="center"/>
    </xf>
    <xf numFmtId="0" fontId="8" fillId="2" borderId="10" xfId="0" applyFont="1" applyFill="1" applyBorder="1"/>
    <xf numFmtId="190" fontId="2" fillId="2" borderId="0" xfId="2" applyNumberFormat="1" applyFont="1" applyFill="1"/>
    <xf numFmtId="3" fontId="29" fillId="2" borderId="34" xfId="0" applyNumberFormat="1" applyFont="1" applyFill="1" applyBorder="1" applyAlignment="1">
      <alignment horizontal="right" wrapText="1"/>
    </xf>
    <xf numFmtId="190" fontId="2" fillId="2" borderId="0" xfId="0" applyNumberFormat="1" applyFont="1" applyFill="1"/>
    <xf numFmtId="0" fontId="1" fillId="2" borderId="7" xfId="0" applyFont="1" applyFill="1" applyBorder="1" applyAlignment="1">
      <alignment horizontal="center"/>
    </xf>
    <xf numFmtId="0" fontId="1" fillId="2" borderId="9" xfId="0" applyFont="1" applyFill="1" applyBorder="1" applyAlignment="1">
      <alignment horizontal="center"/>
    </xf>
    <xf numFmtId="0" fontId="5" fillId="0" borderId="0" xfId="0" applyFont="1" applyAlignment="1">
      <alignment horizontal="center"/>
    </xf>
    <xf numFmtId="0" fontId="4" fillId="2" borderId="12" xfId="0" applyFont="1" applyFill="1" applyBorder="1" applyAlignment="1">
      <alignment horizontal="center" vertical="center" wrapText="1"/>
    </xf>
    <xf numFmtId="0" fontId="2" fillId="2" borderId="5" xfId="0" applyFont="1" applyFill="1" applyBorder="1" applyAlignment="1">
      <alignment vertical="center"/>
    </xf>
    <xf numFmtId="165" fontId="3" fillId="2" borderId="12" xfId="2" applyNumberFormat="1" applyFont="1" applyFill="1" applyBorder="1" applyAlignment="1">
      <alignment horizontal="center" vertical="center"/>
    </xf>
    <xf numFmtId="183" fontId="2" fillId="0" borderId="5" xfId="2" applyNumberFormat="1" applyFont="1" applyBorder="1" applyAlignment="1">
      <alignment horizontal="center" vertical="center" wrapText="1"/>
    </xf>
    <xf numFmtId="183" fontId="2" fillId="0" borderId="11" xfId="2" applyNumberFormat="1" applyFont="1" applyBorder="1" applyAlignment="1">
      <alignment horizontal="center" vertical="center" wrapText="1"/>
    </xf>
    <xf numFmtId="164" fontId="8" fillId="2" borderId="12" xfId="2" applyNumberFormat="1" applyFont="1" applyFill="1" applyBorder="1" applyAlignment="1">
      <alignment horizontal="center" vertical="center"/>
    </xf>
    <xf numFmtId="164" fontId="8" fillId="2" borderId="8" xfId="2" applyNumberFormat="1" applyFont="1" applyFill="1" applyBorder="1" applyAlignment="1">
      <alignment horizontal="center" vertical="center"/>
    </xf>
    <xf numFmtId="169" fontId="8" fillId="0" borderId="5" xfId="2" applyNumberFormat="1" applyFont="1" applyFill="1" applyBorder="1" applyAlignment="1">
      <alignment vertical="center"/>
    </xf>
    <xf numFmtId="169" fontId="6" fillId="0" borderId="13" xfId="2" applyNumberFormat="1" applyFont="1" applyFill="1" applyBorder="1" applyAlignment="1">
      <alignment vertical="center"/>
    </xf>
    <xf numFmtId="169" fontId="8" fillId="0" borderId="0" xfId="2" applyNumberFormat="1" applyFont="1" applyFill="1" applyBorder="1" applyAlignment="1">
      <alignment vertical="center"/>
    </xf>
    <xf numFmtId="169" fontId="6" fillId="0" borderId="15" xfId="2" applyNumberFormat="1" applyFont="1" applyFill="1" applyBorder="1" applyAlignment="1">
      <alignment vertical="center"/>
    </xf>
    <xf numFmtId="165" fontId="1" fillId="0" borderId="5" xfId="0" applyNumberFormat="1" applyFont="1" applyBorder="1" applyAlignment="1">
      <alignment horizontal="center" vertical="center" wrapText="1"/>
    </xf>
    <xf numFmtId="165" fontId="1" fillId="0" borderId="5" xfId="0" applyNumberFormat="1" applyFont="1" applyBorder="1" applyAlignment="1">
      <alignment horizontal="center" vertical="center"/>
    </xf>
    <xf numFmtId="165" fontId="1" fillId="0" borderId="11" xfId="0" applyNumberFormat="1" applyFont="1" applyBorder="1" applyAlignment="1">
      <alignment horizontal="center" vertical="center"/>
    </xf>
    <xf numFmtId="165" fontId="2" fillId="0" borderId="5" xfId="2" applyNumberFormat="1" applyFont="1" applyBorder="1" applyAlignment="1">
      <alignment horizontal="center" vertical="center" wrapText="1"/>
    </xf>
    <xf numFmtId="165" fontId="2" fillId="0" borderId="11" xfId="2" applyNumberFormat="1" applyFont="1" applyBorder="1" applyAlignment="1">
      <alignment horizontal="center" vertical="center" wrapText="1"/>
    </xf>
    <xf numFmtId="165" fontId="3" fillId="0" borderId="12" xfId="2" applyNumberFormat="1" applyFont="1" applyBorder="1" applyAlignment="1">
      <alignment horizontal="center" vertical="center" wrapText="1"/>
    </xf>
    <xf numFmtId="165" fontId="3" fillId="0" borderId="7" xfId="2" applyNumberFormat="1" applyFont="1" applyBorder="1" applyAlignment="1">
      <alignment horizontal="center" vertical="center" wrapText="1"/>
    </xf>
    <xf numFmtId="191" fontId="2" fillId="0" borderId="0" xfId="0" applyNumberFormat="1" applyFont="1"/>
    <xf numFmtId="3" fontId="5" fillId="0" borderId="0" xfId="0" applyNumberFormat="1" applyFont="1"/>
    <xf numFmtId="164" fontId="2" fillId="2" borderId="6" xfId="0" applyNumberFormat="1" applyFont="1" applyFill="1" applyBorder="1" applyAlignment="1">
      <alignment horizontal="center"/>
    </xf>
    <xf numFmtId="164" fontId="2" fillId="2" borderId="9" xfId="0" applyNumberFormat="1" applyFont="1" applyFill="1" applyBorder="1" applyAlignment="1">
      <alignment horizontal="center"/>
    </xf>
    <xf numFmtId="164" fontId="2" fillId="2" borderId="8" xfId="0" applyNumberFormat="1" applyFont="1" applyFill="1" applyBorder="1" applyAlignment="1">
      <alignment horizontal="center"/>
    </xf>
    <xf numFmtId="0" fontId="2" fillId="2" borderId="8" xfId="0" applyFont="1" applyFill="1" applyBorder="1" applyAlignment="1">
      <alignment horizontal="center"/>
    </xf>
    <xf numFmtId="164" fontId="2" fillId="2" borderId="15" xfId="0" applyNumberFormat="1" applyFont="1" applyFill="1" applyBorder="1" applyAlignment="1">
      <alignment horizontal="center" vertical="center"/>
    </xf>
    <xf numFmtId="0" fontId="4" fillId="2" borderId="11" xfId="0" applyFont="1" applyFill="1" applyBorder="1" applyAlignment="1">
      <alignment horizontal="center" vertical="center" wrapText="1"/>
    </xf>
    <xf numFmtId="0" fontId="3" fillId="2" borderId="1" xfId="0" applyFont="1" applyFill="1" applyBorder="1" applyAlignment="1">
      <alignment horizontal="justify" vertical="center"/>
    </xf>
    <xf numFmtId="0" fontId="3" fillId="2" borderId="5" xfId="0" applyFont="1" applyFill="1" applyBorder="1" applyAlignment="1">
      <alignment horizontal="center" vertical="center" wrapText="1"/>
    </xf>
    <xf numFmtId="0" fontId="2" fillId="2" borderId="10" xfId="0" applyFont="1" applyFill="1" applyBorder="1" applyAlignment="1">
      <alignment vertical="center" wrapText="1"/>
    </xf>
    <xf numFmtId="0" fontId="2" fillId="2" borderId="12" xfId="0" applyFont="1" applyFill="1" applyBorder="1" applyAlignment="1">
      <alignment vertical="center" wrapText="1"/>
    </xf>
    <xf numFmtId="0" fontId="2" fillId="2"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183" fontId="4" fillId="0" borderId="12" xfId="2" applyNumberFormat="1" applyFont="1" applyBorder="1" applyAlignment="1">
      <alignment horizontal="center" vertical="center" wrapText="1"/>
    </xf>
    <xf numFmtId="183" fontId="4" fillId="0" borderId="7" xfId="2" applyNumberFormat="1" applyFont="1" applyBorder="1" applyAlignment="1">
      <alignment horizontal="center" vertical="center" wrapText="1"/>
    </xf>
    <xf numFmtId="3" fontId="5" fillId="2" borderId="0" xfId="0" applyNumberFormat="1" applyFont="1" applyFill="1"/>
    <xf numFmtId="0" fontId="8" fillId="2" borderId="6" xfId="0" applyFont="1" applyFill="1" applyBorder="1" applyAlignment="1">
      <alignment horizontal="left" vertical="center" wrapText="1"/>
    </xf>
    <xf numFmtId="0" fontId="8" fillId="2" borderId="9" xfId="0" applyFont="1" applyFill="1" applyBorder="1" applyAlignment="1">
      <alignment horizontal="left" vertical="center" wrapText="1"/>
    </xf>
    <xf numFmtId="0" fontId="8" fillId="2" borderId="8" xfId="0" applyFont="1" applyFill="1" applyBorder="1" applyAlignment="1">
      <alignment horizontal="left" vertical="center" wrapText="1"/>
    </xf>
    <xf numFmtId="2" fontId="8" fillId="0" borderId="12" xfId="0" applyNumberFormat="1" applyFont="1" applyBorder="1" applyAlignment="1">
      <alignment horizontal="center" vertical="center" wrapText="1"/>
    </xf>
    <xf numFmtId="0" fontId="5" fillId="2" borderId="11" xfId="0" applyFont="1" applyFill="1" applyBorder="1" applyAlignment="1">
      <alignment horizontal="center" vertical="center" wrapText="1"/>
    </xf>
    <xf numFmtId="165" fontId="8" fillId="2" borderId="11" xfId="0" applyNumberFormat="1" applyFont="1" applyFill="1" applyBorder="1" applyAlignment="1">
      <alignment horizontal="center" vertical="center" wrapText="1"/>
    </xf>
    <xf numFmtId="4" fontId="8" fillId="2" borderId="12" xfId="0" applyNumberFormat="1" applyFont="1" applyFill="1" applyBorder="1" applyAlignment="1">
      <alignment horizontal="center" vertical="center" wrapText="1"/>
    </xf>
    <xf numFmtId="0" fontId="10" fillId="2" borderId="5" xfId="0" applyFont="1" applyFill="1" applyBorder="1"/>
    <xf numFmtId="3" fontId="8" fillId="0" borderId="0" xfId="6" applyNumberFormat="1" applyFont="1"/>
    <xf numFmtId="4" fontId="8" fillId="2" borderId="11" xfId="0" applyNumberFormat="1"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3" fontId="8" fillId="2" borderId="12" xfId="0" quotePrefix="1" applyNumberFormat="1"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3" fillId="2" borderId="5" xfId="0" applyFont="1" applyFill="1" applyBorder="1" applyAlignment="1">
      <alignment horizontal="left" vertical="center" indent="1"/>
    </xf>
    <xf numFmtId="164" fontId="8" fillId="2" borderId="5" xfId="3" applyNumberFormat="1" applyFont="1" applyFill="1" applyBorder="1" applyAlignment="1">
      <alignment horizontal="center" vertical="center" wrapText="1"/>
    </xf>
    <xf numFmtId="164" fontId="3" fillId="2" borderId="6" xfId="0" applyNumberFormat="1" applyFont="1" applyFill="1" applyBorder="1" applyAlignment="1">
      <alignment horizontal="center" vertical="center" wrapText="1"/>
    </xf>
    <xf numFmtId="164" fontId="3" fillId="2" borderId="0" xfId="0" applyNumberFormat="1" applyFont="1" applyFill="1" applyAlignment="1">
      <alignment horizontal="center" vertical="center" wrapText="1"/>
    </xf>
    <xf numFmtId="164" fontId="3" fillId="2" borderId="0" xfId="0" quotePrefix="1" applyNumberFormat="1" applyFont="1" applyFill="1" applyAlignment="1">
      <alignment horizontal="center" vertical="center" wrapText="1"/>
    </xf>
    <xf numFmtId="2" fontId="2" fillId="2" borderId="5" xfId="0" applyNumberFormat="1" applyFont="1" applyFill="1" applyBorder="1" applyAlignment="1">
      <alignment horizontal="center" vertical="center" wrapText="1"/>
    </xf>
    <xf numFmtId="2" fontId="2" fillId="2" borderId="0" xfId="0" applyNumberFormat="1" applyFont="1" applyFill="1" applyAlignment="1">
      <alignment horizontal="center" vertical="center" wrapText="1"/>
    </xf>
    <xf numFmtId="2" fontId="3" fillId="2" borderId="5" xfId="0" applyNumberFormat="1" applyFont="1" applyFill="1" applyBorder="1" applyAlignment="1">
      <alignment horizontal="center" vertical="center" wrapText="1"/>
    </xf>
    <xf numFmtId="0" fontId="3" fillId="2" borderId="6" xfId="0" applyFont="1" applyFill="1" applyBorder="1" applyAlignment="1">
      <alignment horizontal="center" vertical="center" wrapText="1"/>
    </xf>
    <xf numFmtId="2" fontId="3" fillId="2" borderId="6" xfId="0" applyNumberFormat="1" applyFont="1" applyFill="1" applyBorder="1" applyAlignment="1">
      <alignment horizontal="center" vertical="center" wrapText="1"/>
    </xf>
    <xf numFmtId="0" fontId="3" fillId="2" borderId="7" xfId="0" quotePrefix="1" applyFont="1" applyFill="1" applyBorder="1" applyAlignment="1">
      <alignment horizontal="center" vertical="center" wrapText="1"/>
    </xf>
    <xf numFmtId="0" fontId="10" fillId="0" borderId="5" xfId="0" applyFont="1" applyBorder="1"/>
    <xf numFmtId="41" fontId="8" fillId="0" borderId="0" xfId="2" applyFont="1"/>
    <xf numFmtId="0" fontId="8" fillId="0" borderId="0" xfId="47" applyFont="1"/>
    <xf numFmtId="0" fontId="2" fillId="2" borderId="4" xfId="0" applyFont="1" applyFill="1" applyBorder="1" applyAlignment="1">
      <alignment horizontal="left" vertical="center" wrapText="1"/>
    </xf>
    <xf numFmtId="0" fontId="2" fillId="2" borderId="11" xfId="0" applyFont="1" applyFill="1" applyBorder="1" applyAlignment="1">
      <alignment vertical="center" wrapText="1"/>
    </xf>
    <xf numFmtId="0" fontId="2" fillId="2" borderId="9" xfId="0" applyFont="1" applyFill="1" applyBorder="1" applyAlignment="1">
      <alignment horizontal="left" vertical="center" wrapText="1"/>
    </xf>
    <xf numFmtId="0" fontId="3" fillId="5" borderId="10" xfId="0" applyFont="1" applyFill="1" applyBorder="1" applyAlignment="1">
      <alignment horizontal="left" vertical="center" wrapText="1"/>
    </xf>
    <xf numFmtId="0" fontId="3" fillId="5" borderId="11" xfId="0" applyFont="1" applyFill="1" applyBorder="1" applyAlignment="1">
      <alignment horizontal="left" vertical="center" wrapText="1"/>
    </xf>
    <xf numFmtId="0" fontId="3" fillId="5" borderId="12"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5" xfId="0" applyFont="1" applyFill="1" applyBorder="1" applyAlignment="1">
      <alignment vertical="center" wrapText="1"/>
    </xf>
    <xf numFmtId="0" fontId="3" fillId="5" borderId="2" xfId="0" applyFont="1" applyFill="1" applyBorder="1" applyAlignment="1">
      <alignment horizontal="left" vertical="center" wrapText="1"/>
    </xf>
    <xf numFmtId="0" fontId="3" fillId="5" borderId="5" xfId="0" applyFont="1" applyFill="1" applyBorder="1" applyAlignment="1">
      <alignment horizontal="left" vertical="center" wrapText="1"/>
    </xf>
    <xf numFmtId="165" fontId="8" fillId="2" borderId="10" xfId="0" applyNumberFormat="1" applyFont="1" applyFill="1" applyBorder="1" applyAlignment="1">
      <alignment horizontal="center" vertical="center" wrapText="1"/>
    </xf>
    <xf numFmtId="0" fontId="3" fillId="5" borderId="7" xfId="0" applyFont="1" applyFill="1" applyBorder="1" applyAlignment="1">
      <alignment horizontal="left" vertical="center" wrapText="1"/>
    </xf>
    <xf numFmtId="0" fontId="8" fillId="2" borderId="12" xfId="0" applyFont="1" applyFill="1" applyBorder="1" applyAlignment="1">
      <alignment vertical="center" wrapText="1"/>
    </xf>
    <xf numFmtId="10" fontId="8" fillId="2" borderId="12" xfId="0" applyNumberFormat="1" applyFont="1" applyFill="1" applyBorder="1" applyAlignment="1">
      <alignment horizontal="center" vertical="center" wrapText="1"/>
    </xf>
    <xf numFmtId="0" fontId="2" fillId="0" borderId="1" xfId="0" applyFont="1" applyBorder="1" applyAlignment="1">
      <alignment vertical="center" wrapText="1"/>
    </xf>
    <xf numFmtId="0" fontId="3" fillId="5" borderId="1" xfId="0" applyFont="1" applyFill="1" applyBorder="1" applyAlignment="1">
      <alignment horizontal="left" vertical="center" wrapText="1"/>
    </xf>
    <xf numFmtId="0" fontId="2" fillId="2" borderId="14" xfId="0" applyFont="1" applyFill="1" applyBorder="1" applyAlignment="1">
      <alignment horizontal="left" vertical="center" wrapText="1"/>
    </xf>
    <xf numFmtId="3" fontId="8" fillId="2" borderId="1" xfId="0" applyNumberFormat="1" applyFont="1" applyFill="1" applyBorder="1" applyAlignment="1">
      <alignment horizontal="center" vertical="center" wrapText="1"/>
    </xf>
    <xf numFmtId="0" fontId="2" fillId="2" borderId="0" xfId="0" applyFont="1" applyFill="1" applyAlignment="1">
      <alignment vertical="center" wrapText="1"/>
    </xf>
    <xf numFmtId="1" fontId="11" fillId="2" borderId="15" xfId="88" applyNumberFormat="1" applyFont="1" applyFill="1" applyBorder="1" applyAlignment="1">
      <alignment horizontal="center" vertical="center"/>
    </xf>
    <xf numFmtId="1" fontId="11" fillId="2" borderId="14" xfId="88" applyNumberFormat="1" applyFont="1" applyFill="1" applyBorder="1" applyAlignment="1">
      <alignment horizontal="center" vertical="center"/>
    </xf>
    <xf numFmtId="164" fontId="12" fillId="2" borderId="6" xfId="88" applyNumberFormat="1" applyFont="1" applyFill="1" applyBorder="1" applyAlignment="1">
      <alignment horizontal="right"/>
    </xf>
    <xf numFmtId="3" fontId="41" fillId="2" borderId="6" xfId="88" applyNumberFormat="1" applyFont="1" applyFill="1" applyBorder="1" applyAlignment="1">
      <alignment horizontal="center"/>
    </xf>
    <xf numFmtId="165" fontId="41" fillId="2" borderId="6" xfId="88" applyNumberFormat="1" applyFont="1" applyFill="1" applyBorder="1" applyAlignment="1">
      <alignment horizontal="center"/>
    </xf>
    <xf numFmtId="164" fontId="12" fillId="2" borderId="3" xfId="88" applyNumberFormat="1" applyFont="1" applyFill="1" applyBorder="1" applyAlignment="1">
      <alignment horizontal="right"/>
    </xf>
    <xf numFmtId="164" fontId="12" fillId="2" borderId="4" xfId="88" applyNumberFormat="1" applyFont="1" applyFill="1" applyBorder="1" applyAlignment="1">
      <alignment horizontal="right"/>
    </xf>
    <xf numFmtId="165" fontId="41" fillId="2" borderId="8" xfId="88" applyNumberFormat="1" applyFont="1" applyFill="1" applyBorder="1" applyAlignment="1">
      <alignment horizontal="center"/>
    </xf>
    <xf numFmtId="165" fontId="41" fillId="2" borderId="9" xfId="88" applyNumberFormat="1" applyFont="1" applyFill="1" applyBorder="1" applyAlignment="1">
      <alignment horizontal="center"/>
    </xf>
    <xf numFmtId="0" fontId="2" fillId="2" borderId="0" xfId="0" applyFont="1" applyFill="1" applyAlignment="1">
      <alignment horizontal="justify" vertical="center" wrapText="1"/>
    </xf>
    <xf numFmtId="0" fontId="44" fillId="2" borderId="0" xfId="87" applyFont="1" applyFill="1"/>
    <xf numFmtId="171" fontId="11" fillId="2" borderId="11" xfId="2" applyNumberFormat="1" applyFont="1" applyFill="1" applyBorder="1" applyAlignment="1">
      <alignment vertical="center" wrapText="1"/>
    </xf>
    <xf numFmtId="171" fontId="12" fillId="2" borderId="11" xfId="2" applyNumberFormat="1" applyFont="1" applyFill="1" applyBorder="1" applyAlignment="1">
      <alignment vertical="center" wrapText="1"/>
    </xf>
    <xf numFmtId="171" fontId="11" fillId="2" borderId="5" xfId="0" applyNumberFormat="1" applyFont="1" applyFill="1" applyBorder="1" applyAlignment="1">
      <alignment vertical="center" wrapText="1"/>
    </xf>
    <xf numFmtId="171" fontId="11" fillId="2" borderId="12" xfId="0" applyNumberFormat="1" applyFont="1" applyFill="1" applyBorder="1" applyAlignment="1">
      <alignment vertical="center" wrapText="1"/>
    </xf>
    <xf numFmtId="164" fontId="1" fillId="2" borderId="0" xfId="3" applyNumberFormat="1" applyFont="1" applyFill="1" applyBorder="1" applyAlignment="1">
      <alignment horizontal="center" vertical="center" wrapText="1"/>
    </xf>
    <xf numFmtId="164" fontId="2" fillId="2" borderId="0" xfId="3" applyNumberFormat="1" applyFont="1" applyFill="1" applyBorder="1" applyAlignment="1">
      <alignment horizontal="center" vertical="center" wrapText="1"/>
    </xf>
    <xf numFmtId="164" fontId="16" fillId="2" borderId="0" xfId="3" applyNumberFormat="1" applyFont="1" applyFill="1" applyBorder="1" applyAlignment="1">
      <alignment horizontal="center" vertical="center" wrapText="1"/>
    </xf>
    <xf numFmtId="165" fontId="8" fillId="2" borderId="5" xfId="0" applyNumberFormat="1" applyFont="1" applyFill="1" applyBorder="1" applyAlignment="1" applyProtection="1">
      <alignment horizontal="left" indent="1"/>
      <protection locked="0"/>
    </xf>
    <xf numFmtId="0" fontId="45" fillId="2" borderId="0" xfId="0" applyFont="1" applyFill="1" applyAlignment="1">
      <alignment horizontal="right"/>
    </xf>
    <xf numFmtId="3" fontId="2" fillId="2" borderId="2" xfId="0" applyNumberFormat="1" applyFont="1" applyFill="1" applyBorder="1" applyAlignment="1">
      <alignment horizontal="right" vertical="center" wrapText="1"/>
    </xf>
    <xf numFmtId="3" fontId="2" fillId="2" borderId="10" xfId="0" applyNumberFormat="1" applyFont="1" applyFill="1" applyBorder="1" applyAlignment="1">
      <alignment horizontal="right" vertical="center" wrapText="1"/>
    </xf>
    <xf numFmtId="3" fontId="3" fillId="2" borderId="5" xfId="0" applyNumberFormat="1" applyFont="1" applyFill="1" applyBorder="1" applyAlignment="1">
      <alignment horizontal="right" vertical="center" wrapText="1"/>
    </xf>
    <xf numFmtId="3" fontId="3" fillId="2" borderId="11" xfId="0" applyNumberFormat="1" applyFont="1" applyFill="1" applyBorder="1" applyAlignment="1">
      <alignment horizontal="right" vertical="center"/>
    </xf>
    <xf numFmtId="3" fontId="2" fillId="2" borderId="5" xfId="0" applyNumberFormat="1" applyFont="1" applyFill="1" applyBorder="1" applyAlignment="1">
      <alignment horizontal="right"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8" fillId="2" borderId="5"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7" xfId="0" applyFont="1" applyFill="1" applyBorder="1" applyAlignment="1">
      <alignment horizontal="center" vertical="center"/>
    </xf>
    <xf numFmtId="0" fontId="2" fillId="2" borderId="2" xfId="0" applyFont="1" applyFill="1" applyBorder="1" applyAlignment="1">
      <alignment horizontal="left" vertical="center"/>
    </xf>
    <xf numFmtId="0" fontId="10" fillId="2" borderId="0" xfId="0" applyFont="1" applyFill="1" applyAlignment="1">
      <alignment horizontal="left" vertical="center" wrapText="1"/>
    </xf>
    <xf numFmtId="164" fontId="16" fillId="2" borderId="0" xfId="2" quotePrefix="1" applyNumberFormat="1" applyFont="1" applyFill="1" applyAlignment="1">
      <alignment horizontal="center" vertical="center" wrapText="1"/>
    </xf>
    <xf numFmtId="0" fontId="1" fillId="0" borderId="0" xfId="0" applyFont="1" applyAlignment="1">
      <alignment vertical="center"/>
    </xf>
    <xf numFmtId="164" fontId="12" fillId="2" borderId="0" xfId="88" applyNumberFormat="1" applyFont="1" applyFill="1" applyAlignment="1">
      <alignment horizontal="right"/>
    </xf>
    <xf numFmtId="3" fontId="41" fillId="2" borderId="0" xfId="88" applyNumberFormat="1" applyFont="1" applyFill="1" applyAlignment="1">
      <alignment horizontal="center"/>
    </xf>
    <xf numFmtId="165" fontId="41" fillId="2" borderId="0" xfId="88" applyNumberFormat="1" applyFont="1" applyFill="1" applyAlignment="1">
      <alignment horizontal="center"/>
    </xf>
    <xf numFmtId="192" fontId="12" fillId="2" borderId="0" xfId="88" applyNumberFormat="1" applyFont="1" applyFill="1" applyAlignment="1">
      <alignment horizontal="left" vertical="center"/>
    </xf>
    <xf numFmtId="0" fontId="12" fillId="2" borderId="0" xfId="88" applyFont="1" applyFill="1"/>
    <xf numFmtId="192" fontId="12" fillId="2" borderId="3" xfId="88" applyNumberFormat="1" applyFont="1" applyFill="1" applyBorder="1" applyAlignment="1">
      <alignment horizontal="left" vertical="center"/>
    </xf>
    <xf numFmtId="0" fontId="12" fillId="2" borderId="8" xfId="88" applyFont="1" applyFill="1" applyBorder="1"/>
    <xf numFmtId="0" fontId="1" fillId="2" borderId="0" xfId="0" applyFont="1" applyFill="1" applyAlignment="1">
      <alignment horizontal="center" vertical="center"/>
    </xf>
    <xf numFmtId="0" fontId="16" fillId="0" borderId="0" xfId="0" applyFont="1"/>
    <xf numFmtId="165" fontId="8" fillId="2" borderId="5" xfId="0" quotePrefix="1" applyNumberFormat="1" applyFont="1" applyFill="1" applyBorder="1" applyAlignment="1">
      <alignment horizontal="center"/>
    </xf>
    <xf numFmtId="164" fontId="2" fillId="2" borderId="11" xfId="3" quotePrefix="1" applyNumberFormat="1" applyFont="1" applyFill="1" applyBorder="1" applyAlignment="1">
      <alignment horizontal="center" vertical="center"/>
    </xf>
    <xf numFmtId="0" fontId="45" fillId="0" borderId="0" xfId="0" applyFont="1"/>
    <xf numFmtId="3" fontId="8" fillId="2" borderId="6" xfId="0" applyNumberFormat="1" applyFont="1" applyFill="1" applyBorder="1" applyAlignment="1">
      <alignment horizontal="center" vertical="center" wrapText="1"/>
    </xf>
    <xf numFmtId="2" fontId="8" fillId="2" borderId="9" xfId="0" applyNumberFormat="1" applyFont="1" applyFill="1" applyBorder="1" applyAlignment="1">
      <alignment horizontal="center" vertical="center" wrapText="1"/>
    </xf>
    <xf numFmtId="164" fontId="12" fillId="0" borderId="11" xfId="0" applyNumberFormat="1" applyFont="1" applyBorder="1" applyAlignment="1">
      <alignment horizontal="center" vertical="center" wrapText="1"/>
    </xf>
    <xf numFmtId="41" fontId="2" fillId="0" borderId="0" xfId="2" applyFont="1" applyFill="1"/>
    <xf numFmtId="165" fontId="2" fillId="0" borderId="5" xfId="8" applyNumberFormat="1" applyFont="1" applyBorder="1" applyAlignment="1">
      <alignment vertical="center"/>
    </xf>
    <xf numFmtId="165" fontId="8" fillId="0" borderId="6" xfId="8" applyNumberFormat="1" applyFont="1" applyBorder="1" applyAlignment="1">
      <alignment vertical="center"/>
    </xf>
    <xf numFmtId="165" fontId="6" fillId="0" borderId="17" xfId="8" applyNumberFormat="1" applyFont="1" applyBorder="1" applyAlignment="1">
      <alignment vertical="center"/>
    </xf>
    <xf numFmtId="3" fontId="8" fillId="0" borderId="12" xfId="0" applyNumberFormat="1" applyFont="1" applyBorder="1" applyAlignment="1">
      <alignment horizontal="center" vertical="center" wrapText="1"/>
    </xf>
    <xf numFmtId="165" fontId="1" fillId="0" borderId="16" xfId="8" applyNumberFormat="1" applyFont="1" applyBorder="1" applyAlignment="1">
      <alignment vertical="center"/>
    </xf>
    <xf numFmtId="165" fontId="2" fillId="0" borderId="5" xfId="8" applyNumberFormat="1" applyFont="1" applyBorder="1" applyAlignment="1">
      <alignment horizontal="right" vertical="center"/>
    </xf>
    <xf numFmtId="165" fontId="2" fillId="0" borderId="7" xfId="8" applyNumberFormat="1" applyFont="1" applyBorder="1" applyAlignment="1">
      <alignment horizontal="right" vertical="center"/>
    </xf>
    <xf numFmtId="165" fontId="8" fillId="0" borderId="9" xfId="8" applyNumberFormat="1" applyFont="1" applyBorder="1" applyAlignment="1">
      <alignment vertical="center"/>
    </xf>
    <xf numFmtId="1" fontId="1" fillId="0" borderId="13" xfId="0" applyNumberFormat="1" applyFont="1" applyBorder="1" applyAlignment="1">
      <alignment horizontal="center" vertical="center"/>
    </xf>
    <xf numFmtId="0" fontId="1" fillId="2" borderId="6" xfId="5" applyFont="1" applyFill="1" applyBorder="1" applyAlignment="1">
      <alignment horizontal="center"/>
    </xf>
    <xf numFmtId="3" fontId="8" fillId="2" borderId="2" xfId="2" applyNumberFormat="1" applyFont="1" applyFill="1" applyBorder="1" applyAlignment="1">
      <alignment horizontal="right" vertical="center" wrapText="1"/>
    </xf>
    <xf numFmtId="171" fontId="2" fillId="0" borderId="5" xfId="2" applyNumberFormat="1" applyFont="1" applyFill="1" applyBorder="1" applyAlignment="1">
      <alignment horizontal="right" vertical="top"/>
    </xf>
    <xf numFmtId="171" fontId="2" fillId="0" borderId="11" xfId="2" applyNumberFormat="1" applyFont="1" applyBorder="1" applyAlignment="1">
      <alignment horizontal="right" vertical="top"/>
    </xf>
    <xf numFmtId="171" fontId="2" fillId="0" borderId="0" xfId="2" applyNumberFormat="1" applyFont="1" applyBorder="1" applyAlignment="1">
      <alignment horizontal="right" vertical="top"/>
    </xf>
    <xf numFmtId="171" fontId="2" fillId="0" borderId="7" xfId="2" applyNumberFormat="1" applyFont="1" applyFill="1" applyBorder="1" applyAlignment="1">
      <alignment horizontal="right" vertical="top"/>
    </xf>
    <xf numFmtId="171" fontId="2" fillId="0" borderId="12" xfId="2" applyNumberFormat="1" applyFont="1" applyBorder="1" applyAlignment="1">
      <alignment horizontal="right" vertical="top"/>
    </xf>
    <xf numFmtId="171" fontId="2" fillId="0" borderId="8" xfId="2" applyNumberFormat="1" applyFont="1" applyBorder="1" applyAlignment="1">
      <alignment horizontal="right" vertical="top"/>
    </xf>
    <xf numFmtId="0" fontId="10" fillId="2" borderId="18" xfId="0" applyFont="1" applyFill="1" applyBorder="1" applyAlignment="1">
      <alignment horizontal="left" vertical="center" wrapText="1"/>
    </xf>
    <xf numFmtId="164" fontId="10" fillId="2" borderId="11" xfId="0" applyNumberFormat="1" applyFont="1" applyFill="1" applyBorder="1" applyAlignment="1">
      <alignment horizontal="center" vertical="center" wrapText="1"/>
    </xf>
    <xf numFmtId="164" fontId="10" fillId="2" borderId="6" xfId="0"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3" fontId="6" fillId="2" borderId="11" xfId="4" applyNumberFormat="1" applyFont="1" applyFill="1" applyBorder="1" applyAlignment="1">
      <alignment horizontal="right"/>
    </xf>
    <xf numFmtId="3" fontId="8" fillId="2" borderId="11" xfId="4" applyNumberFormat="1" applyFont="1" applyFill="1" applyBorder="1" applyAlignment="1">
      <alignment horizontal="right"/>
    </xf>
    <xf numFmtId="3" fontId="10" fillId="2" borderId="11" xfId="4" applyNumberFormat="1" applyFont="1" applyFill="1" applyBorder="1" applyAlignment="1">
      <alignment horizontal="right"/>
    </xf>
    <xf numFmtId="3" fontId="6" fillId="2" borderId="12" xfId="4" applyNumberFormat="1" applyFont="1" applyFill="1" applyBorder="1" applyAlignment="1">
      <alignment horizontal="right"/>
    </xf>
    <xf numFmtId="0" fontId="1" fillId="2" borderId="0" xfId="0" applyFont="1" applyFill="1" applyAlignment="1">
      <alignment horizontal="left"/>
    </xf>
    <xf numFmtId="164" fontId="3" fillId="2" borderId="9" xfId="0" applyNumberFormat="1" applyFont="1" applyFill="1" applyBorder="1" applyAlignment="1">
      <alignment horizontal="center" vertical="center" wrapText="1"/>
    </xf>
    <xf numFmtId="2" fontId="2" fillId="2" borderId="6" xfId="0" applyNumberFormat="1"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0" xfId="0" quotePrefix="1" applyFont="1" applyFill="1" applyAlignment="1">
      <alignment horizontal="center" vertical="center" wrapText="1"/>
    </xf>
    <xf numFmtId="0" fontId="4" fillId="2" borderId="10" xfId="0" applyFont="1" applyFill="1" applyBorder="1" applyAlignment="1">
      <alignment vertical="center"/>
    </xf>
    <xf numFmtId="0" fontId="3" fillId="2" borderId="11" xfId="0" applyFont="1" applyFill="1" applyBorder="1" applyAlignment="1">
      <alignment horizontal="left" vertical="center" indent="1"/>
    </xf>
    <xf numFmtId="2" fontId="2" fillId="2" borderId="0" xfId="0" quotePrefix="1" applyNumberFormat="1" applyFont="1" applyFill="1" applyAlignment="1">
      <alignment horizontal="center" vertical="center" wrapText="1"/>
    </xf>
    <xf numFmtId="2" fontId="3" fillId="2" borderId="5" xfId="0" quotePrefix="1" applyNumberFormat="1" applyFont="1" applyFill="1" applyBorder="1" applyAlignment="1">
      <alignment horizontal="center" vertical="center" wrapText="1"/>
    </xf>
    <xf numFmtId="165" fontId="47" fillId="2" borderId="0" xfId="0" applyNumberFormat="1" applyFont="1" applyFill="1"/>
    <xf numFmtId="165" fontId="48" fillId="2" borderId="0" xfId="0" applyNumberFormat="1" applyFont="1" applyFill="1"/>
    <xf numFmtId="0" fontId="3" fillId="2" borderId="4"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3" xfId="0" quotePrefix="1" applyFont="1" applyFill="1" applyBorder="1" applyAlignment="1">
      <alignment horizontal="center" vertical="center" wrapText="1"/>
    </xf>
    <xf numFmtId="2" fontId="3" fillId="2" borderId="0" xfId="0" quotePrefix="1" applyNumberFormat="1" applyFont="1" applyFill="1" applyAlignment="1">
      <alignment horizontal="center" vertical="center" wrapText="1"/>
    </xf>
    <xf numFmtId="2" fontId="3" fillId="2" borderId="0" xfId="0" applyNumberFormat="1" applyFont="1" applyFill="1" applyAlignment="1">
      <alignment horizontal="center" vertical="center" wrapText="1"/>
    </xf>
    <xf numFmtId="3" fontId="6" fillId="2" borderId="0" xfId="0" applyNumberFormat="1" applyFont="1" applyFill="1" applyAlignment="1">
      <alignment horizontal="right" vertical="center" wrapText="1" indent="1" readingOrder="1"/>
    </xf>
    <xf numFmtId="0" fontId="6" fillId="2" borderId="0" xfId="0" applyFont="1" applyFill="1" applyAlignment="1">
      <alignment horizontal="center" vertical="center" wrapText="1" readingOrder="1"/>
    </xf>
    <xf numFmtId="3" fontId="8" fillId="2" borderId="0" xfId="0" applyNumberFormat="1" applyFont="1" applyFill="1" applyAlignment="1">
      <alignment horizontal="right" vertical="center" wrapText="1" indent="1" readingOrder="1"/>
    </xf>
    <xf numFmtId="41" fontId="8" fillId="2" borderId="0" xfId="0" applyNumberFormat="1" applyFont="1" applyFill="1" applyAlignment="1">
      <alignment horizontal="right" vertical="center" wrapText="1" indent="1"/>
    </xf>
    <xf numFmtId="0" fontId="8" fillId="2" borderId="0" xfId="0" applyFont="1" applyFill="1" applyAlignment="1">
      <alignment horizontal="center" vertical="center" wrapText="1"/>
    </xf>
    <xf numFmtId="0" fontId="6" fillId="2" borderId="11" xfId="0" applyFont="1" applyFill="1" applyBorder="1" applyAlignment="1">
      <alignment horizontal="left" vertical="center" wrapText="1" indent="1" readingOrder="1"/>
    </xf>
    <xf numFmtId="0" fontId="8" fillId="2" borderId="11" xfId="0" applyFont="1" applyFill="1" applyBorder="1" applyAlignment="1">
      <alignment horizontal="left" vertical="center" wrapText="1" indent="1" readingOrder="1"/>
    </xf>
    <xf numFmtId="0" fontId="8" fillId="2" borderId="1" xfId="0" applyFont="1" applyFill="1" applyBorder="1" applyAlignment="1">
      <alignment horizontal="justify" vertical="center" wrapText="1"/>
    </xf>
    <xf numFmtId="0" fontId="6" fillId="2" borderId="15" xfId="0" applyFont="1" applyFill="1" applyBorder="1" applyAlignment="1">
      <alignment horizontal="center" vertical="center" wrapText="1" readingOrder="1"/>
    </xf>
    <xf numFmtId="0" fontId="6" fillId="2" borderId="1" xfId="0" applyFont="1" applyFill="1" applyBorder="1" applyAlignment="1">
      <alignment horizontal="left" vertical="center" wrapText="1" indent="1" readingOrder="1"/>
    </xf>
    <xf numFmtId="41" fontId="6" fillId="2" borderId="15" xfId="0" applyNumberFormat="1" applyFont="1" applyFill="1" applyBorder="1" applyAlignment="1">
      <alignment horizontal="right" vertical="center" wrapText="1" indent="1"/>
    </xf>
    <xf numFmtId="164" fontId="6" fillId="2" borderId="15" xfId="0" applyNumberFormat="1" applyFont="1" applyFill="1" applyBorder="1" applyAlignment="1">
      <alignment horizontal="center" vertical="center" wrapText="1"/>
    </xf>
    <xf numFmtId="0" fontId="16" fillId="2" borderId="8" xfId="0" applyFont="1" applyFill="1" applyBorder="1" applyAlignment="1">
      <alignment horizontal="center"/>
    </xf>
    <xf numFmtId="0" fontId="2" fillId="2" borderId="8" xfId="0" applyFont="1" applyFill="1" applyBorder="1" applyAlignment="1">
      <alignment horizontal="center" vertical="center"/>
    </xf>
    <xf numFmtId="0" fontId="2" fillId="2" borderId="15" xfId="0" applyFont="1" applyFill="1" applyBorder="1" applyAlignment="1">
      <alignment horizontal="center" vertical="center"/>
    </xf>
    <xf numFmtId="164" fontId="2" fillId="2" borderId="8" xfId="0" applyNumberFormat="1" applyFont="1" applyFill="1" applyBorder="1" applyAlignment="1">
      <alignment horizontal="center" vertical="center"/>
    </xf>
    <xf numFmtId="0" fontId="12" fillId="2" borderId="0" xfId="0" applyFont="1" applyFill="1" applyAlignment="1">
      <alignment vertical="center"/>
    </xf>
    <xf numFmtId="3" fontId="8" fillId="2" borderId="0" xfId="0" applyNumberFormat="1" applyFont="1" applyFill="1" applyAlignment="1">
      <alignment horizontal="right" vertical="center"/>
    </xf>
    <xf numFmtId="3" fontId="2" fillId="2" borderId="0" xfId="0" applyNumberFormat="1" applyFont="1" applyFill="1" applyAlignment="1">
      <alignment horizontal="right"/>
    </xf>
    <xf numFmtId="164" fontId="12" fillId="2" borderId="0" xfId="3" applyNumberFormat="1" applyFont="1" applyFill="1" applyBorder="1" applyAlignment="1">
      <alignment horizontal="center" vertical="center"/>
    </xf>
    <xf numFmtId="164" fontId="12" fillId="2" borderId="0" xfId="0" applyNumberFormat="1" applyFont="1" applyFill="1" applyAlignment="1">
      <alignment horizontal="center" vertical="center"/>
    </xf>
    <xf numFmtId="164" fontId="3" fillId="5" borderId="0" xfId="0" applyNumberFormat="1" applyFont="1" applyFill="1" applyAlignment="1">
      <alignment horizontal="center" vertical="center" wrapText="1"/>
    </xf>
    <xf numFmtId="3" fontId="10" fillId="0" borderId="11" xfId="0" applyNumberFormat="1" applyFont="1" applyBorder="1"/>
    <xf numFmtId="3" fontId="10" fillId="0" borderId="0" xfId="0" applyNumberFormat="1" applyFont="1"/>
    <xf numFmtId="3" fontId="10" fillId="0" borderId="6" xfId="0" applyNumberFormat="1" applyFont="1" applyBorder="1"/>
    <xf numFmtId="0" fontId="16" fillId="2" borderId="0" xfId="0" applyFont="1" applyFill="1" applyAlignment="1">
      <alignment horizontal="center"/>
    </xf>
    <xf numFmtId="0" fontId="2" fillId="2" borderId="6" xfId="0" applyFont="1" applyFill="1" applyBorder="1" applyAlignment="1">
      <alignment horizontal="center"/>
    </xf>
    <xf numFmtId="0" fontId="2" fillId="2" borderId="9" xfId="0" applyFont="1" applyFill="1" applyBorder="1" applyAlignment="1">
      <alignment horizontal="center"/>
    </xf>
    <xf numFmtId="0" fontId="6" fillId="2" borderId="15" xfId="0" applyFont="1" applyFill="1" applyBorder="1" applyAlignment="1">
      <alignment horizontal="center" vertical="center" wrapText="1"/>
    </xf>
    <xf numFmtId="0" fontId="16" fillId="2" borderId="3" xfId="0" applyFont="1" applyFill="1" applyBorder="1" applyAlignment="1">
      <alignment horizontal="center"/>
    </xf>
    <xf numFmtId="164" fontId="2" fillId="2" borderId="3" xfId="0" applyNumberFormat="1" applyFont="1" applyFill="1" applyBorder="1" applyAlignment="1">
      <alignment horizontal="center"/>
    </xf>
    <xf numFmtId="164" fontId="2" fillId="2" borderId="4" xfId="0" applyNumberFormat="1" applyFont="1" applyFill="1" applyBorder="1" applyAlignment="1">
      <alignment horizontal="center"/>
    </xf>
    <xf numFmtId="0" fontId="52" fillId="2" borderId="3" xfId="0" applyFont="1" applyFill="1" applyBorder="1" applyAlignment="1">
      <alignment horizontal="center" vertical="center"/>
    </xf>
    <xf numFmtId="164" fontId="1" fillId="2" borderId="3" xfId="0" applyNumberFormat="1" applyFont="1" applyFill="1" applyBorder="1" applyAlignment="1">
      <alignment horizontal="center"/>
    </xf>
    <xf numFmtId="2" fontId="1" fillId="2" borderId="4" xfId="0" applyNumberFormat="1" applyFont="1" applyFill="1" applyBorder="1" applyAlignment="1">
      <alignment horizontal="center"/>
    </xf>
    <xf numFmtId="0" fontId="52" fillId="2" borderId="8" xfId="0" applyFont="1" applyFill="1" applyBorder="1" applyAlignment="1">
      <alignment horizontal="center" vertical="center"/>
    </xf>
    <xf numFmtId="164" fontId="1" fillId="2" borderId="8" xfId="0" applyNumberFormat="1" applyFont="1" applyFill="1" applyBorder="1" applyAlignment="1">
      <alignment horizontal="center"/>
    </xf>
    <xf numFmtId="2" fontId="1" fillId="2" borderId="9" xfId="0" applyNumberFormat="1" applyFont="1" applyFill="1" applyBorder="1" applyAlignment="1">
      <alignment horizontal="center"/>
    </xf>
    <xf numFmtId="0" fontId="2" fillId="2" borderId="9" xfId="0" applyFont="1" applyFill="1" applyBorder="1" applyAlignment="1">
      <alignment horizontal="center" vertical="center"/>
    </xf>
    <xf numFmtId="0" fontId="2" fillId="2" borderId="14" xfId="0" applyFont="1" applyFill="1" applyBorder="1" applyAlignment="1">
      <alignment horizontal="center" vertical="center"/>
    </xf>
    <xf numFmtId="0" fontId="1" fillId="2" borderId="4" xfId="0" applyFont="1" applyFill="1" applyBorder="1" applyAlignment="1">
      <alignment horizontal="center" vertical="center" wrapText="1"/>
    </xf>
    <xf numFmtId="164" fontId="2" fillId="2" borderId="15" xfId="3" applyNumberFormat="1" applyFont="1" applyFill="1" applyBorder="1" applyAlignment="1">
      <alignment horizontal="center" vertical="center"/>
    </xf>
    <xf numFmtId="164" fontId="2" fillId="2" borderId="0" xfId="0" applyNumberFormat="1" applyFont="1" applyFill="1" applyAlignment="1">
      <alignment horizontal="center" vertical="center"/>
    </xf>
    <xf numFmtId="9" fontId="2" fillId="2" borderId="15" xfId="3" applyFont="1" applyFill="1" applyBorder="1" applyAlignment="1">
      <alignment horizontal="center" vertical="center"/>
    </xf>
    <xf numFmtId="3" fontId="2" fillId="2" borderId="8" xfId="0" applyNumberFormat="1" applyFont="1" applyFill="1" applyBorder="1" applyAlignment="1">
      <alignment horizontal="center" vertical="center"/>
    </xf>
    <xf numFmtId="3" fontId="1" fillId="2" borderId="0" xfId="0" applyNumberFormat="1" applyFont="1" applyFill="1" applyAlignment="1">
      <alignment horizontal="center" vertical="center"/>
    </xf>
    <xf numFmtId="0" fontId="1" fillId="2" borderId="8" xfId="0" applyFont="1" applyFill="1" applyBorder="1" applyAlignment="1">
      <alignment horizontal="center" vertical="center"/>
    </xf>
    <xf numFmtId="3" fontId="1" fillId="2" borderId="8" xfId="0" applyNumberFormat="1" applyFont="1" applyFill="1" applyBorder="1" applyAlignment="1">
      <alignment horizontal="center" vertical="center"/>
    </xf>
    <xf numFmtId="193" fontId="1" fillId="2" borderId="8" xfId="0" applyNumberFormat="1" applyFont="1" applyFill="1" applyBorder="1" applyAlignment="1">
      <alignment vertical="center" wrapText="1"/>
    </xf>
    <xf numFmtId="37" fontId="6" fillId="2" borderId="12" xfId="0" applyNumberFormat="1" applyFont="1" applyFill="1" applyBorder="1"/>
    <xf numFmtId="0" fontId="6" fillId="2" borderId="38" xfId="0" applyFont="1" applyFill="1" applyBorder="1"/>
    <xf numFmtId="0" fontId="8" fillId="2" borderId="38" xfId="0" applyFont="1" applyFill="1" applyBorder="1"/>
    <xf numFmtId="0" fontId="6" fillId="2" borderId="39" xfId="0" applyFont="1" applyFill="1" applyBorder="1" applyAlignment="1">
      <alignment vertical="center"/>
    </xf>
    <xf numFmtId="0" fontId="3" fillId="0" borderId="1" xfId="0" applyFont="1" applyBorder="1" applyAlignment="1">
      <alignment vertical="center"/>
    </xf>
    <xf numFmtId="0" fontId="3" fillId="0" borderId="1" xfId="0" applyFont="1" applyBorder="1" applyAlignment="1">
      <alignment horizontal="justify" vertical="center"/>
    </xf>
    <xf numFmtId="0" fontId="3" fillId="2" borderId="1" xfId="0" applyFont="1" applyFill="1" applyBorder="1" applyAlignment="1">
      <alignment horizontal="right" vertical="center"/>
    </xf>
    <xf numFmtId="3" fontId="3" fillId="2" borderId="1" xfId="0" applyNumberFormat="1" applyFont="1" applyFill="1" applyBorder="1" applyAlignment="1">
      <alignment horizontal="right" vertical="center"/>
    </xf>
    <xf numFmtId="0" fontId="3" fillId="2" borderId="0" xfId="0" applyFont="1" applyFill="1" applyAlignment="1">
      <alignment horizontal="right" vertical="center"/>
    </xf>
    <xf numFmtId="3" fontId="3" fillId="2" borderId="1" xfId="0" applyNumberFormat="1" applyFont="1" applyFill="1" applyBorder="1" applyAlignment="1">
      <alignment vertical="center"/>
    </xf>
    <xf numFmtId="0" fontId="3" fillId="2" borderId="1" xfId="0" applyFont="1" applyFill="1" applyBorder="1" applyAlignment="1">
      <alignment vertical="center"/>
    </xf>
    <xf numFmtId="0" fontId="2" fillId="2" borderId="1" xfId="0" applyFont="1" applyFill="1" applyBorder="1" applyAlignment="1">
      <alignment horizontal="justify" vertical="center"/>
    </xf>
    <xf numFmtId="0" fontId="2" fillId="2" borderId="1" xfId="0" applyFont="1" applyFill="1" applyBorder="1" applyAlignment="1">
      <alignment horizontal="justify" vertical="center" wrapText="1"/>
    </xf>
    <xf numFmtId="0" fontId="2" fillId="0" borderId="1" xfId="0" applyFont="1" applyBorder="1" applyAlignment="1">
      <alignment vertical="center"/>
    </xf>
    <xf numFmtId="0" fontId="3" fillId="0" borderId="1" xfId="0" applyFont="1" applyBorder="1" applyAlignment="1">
      <alignment vertical="center" wrapText="1"/>
    </xf>
    <xf numFmtId="3" fontId="3" fillId="0" borderId="1" xfId="0" applyNumberFormat="1" applyFont="1" applyBorder="1" applyAlignment="1">
      <alignment horizontal="center" vertical="center"/>
    </xf>
    <xf numFmtId="0" fontId="2" fillId="0" borderId="0" xfId="0" applyFont="1" applyAlignment="1">
      <alignment vertical="center" wrapText="1"/>
    </xf>
    <xf numFmtId="0" fontId="3" fillId="0" borderId="10" xfId="0" applyFont="1" applyBorder="1" applyAlignment="1">
      <alignment horizontal="center" vertical="center"/>
    </xf>
    <xf numFmtId="0" fontId="3" fillId="0" borderId="10" xfId="0" applyFont="1" applyBorder="1" applyAlignment="1">
      <alignment horizontal="center" vertical="center" wrapText="1"/>
    </xf>
    <xf numFmtId="0" fontId="2" fillId="0" borderId="5" xfId="0" applyFont="1" applyBorder="1" applyAlignment="1">
      <alignment vertical="center" wrapText="1"/>
    </xf>
    <xf numFmtId="164" fontId="6" fillId="2" borderId="11" xfId="3" applyNumberFormat="1" applyFont="1" applyFill="1" applyBorder="1" applyAlignment="1">
      <alignment horizontal="center" vertical="center"/>
    </xf>
    <xf numFmtId="164" fontId="8" fillId="2" borderId="11" xfId="3" applyNumberFormat="1" applyFont="1" applyFill="1" applyBorder="1" applyAlignment="1">
      <alignment horizontal="center" vertical="center"/>
    </xf>
    <xf numFmtId="164" fontId="6" fillId="2" borderId="12" xfId="3" applyNumberFormat="1" applyFont="1" applyFill="1" applyBorder="1" applyAlignment="1">
      <alignment horizontal="center" vertical="center"/>
    </xf>
    <xf numFmtId="0" fontId="49" fillId="2" borderId="3" xfId="0" applyFont="1" applyFill="1" applyBorder="1" applyAlignment="1">
      <alignment horizontal="left" vertical="center"/>
    </xf>
    <xf numFmtId="0" fontId="6" fillId="2" borderId="1" xfId="0" applyFont="1" applyFill="1" applyBorder="1" applyAlignment="1">
      <alignment horizontal="center" vertical="center" wrapText="1" readingOrder="1"/>
    </xf>
    <xf numFmtId="0" fontId="6" fillId="2" borderId="11" xfId="0" applyFont="1" applyFill="1" applyBorder="1" applyAlignment="1">
      <alignment horizontal="center" vertical="center" wrapText="1" readingOrder="1"/>
    </xf>
    <xf numFmtId="164" fontId="6" fillId="2" borderId="1" xfId="0" applyNumberFormat="1" applyFont="1" applyFill="1" applyBorder="1" applyAlignment="1">
      <alignment horizontal="center" vertical="center" wrapText="1"/>
    </xf>
    <xf numFmtId="0" fontId="4" fillId="5" borderId="7" xfId="0" applyFont="1" applyFill="1" applyBorder="1" applyAlignment="1">
      <alignment horizontal="right" vertical="center"/>
    </xf>
    <xf numFmtId="0" fontId="4" fillId="5" borderId="13" xfId="0" applyFont="1" applyFill="1" applyBorder="1" applyAlignment="1">
      <alignment vertical="center"/>
    </xf>
    <xf numFmtId="0" fontId="15" fillId="5" borderId="5" xfId="0" applyFont="1" applyFill="1" applyBorder="1" applyAlignment="1">
      <alignment vertical="center"/>
    </xf>
    <xf numFmtId="0" fontId="16" fillId="0" borderId="5" xfId="0" applyFont="1" applyBorder="1" applyAlignment="1">
      <alignment vertical="center"/>
    </xf>
    <xf numFmtId="0" fontId="6" fillId="5" borderId="10" xfId="0" applyFont="1" applyFill="1" applyBorder="1" applyAlignment="1">
      <alignment horizontal="center" vertical="center"/>
    </xf>
    <xf numFmtId="0" fontId="6" fillId="5" borderId="4" xfId="0" applyFont="1" applyFill="1" applyBorder="1" applyAlignment="1">
      <alignment horizontal="center" vertical="center"/>
    </xf>
    <xf numFmtId="0" fontId="6" fillId="5" borderId="11" xfId="0" applyFont="1" applyFill="1" applyBorder="1" applyAlignment="1">
      <alignment horizontal="center" vertical="center"/>
    </xf>
    <xf numFmtId="0" fontId="6" fillId="5" borderId="6" xfId="0" applyFont="1" applyFill="1" applyBorder="1" applyAlignment="1">
      <alignment horizontal="center" vertical="center"/>
    </xf>
    <xf numFmtId="0" fontId="6" fillId="0" borderId="4" xfId="0" applyFont="1" applyBorder="1" applyAlignment="1">
      <alignment horizontal="center" vertical="center" wrapText="1"/>
    </xf>
    <xf numFmtId="3" fontId="8" fillId="5" borderId="6" xfId="0" applyNumberFormat="1" applyFont="1" applyFill="1" applyBorder="1" applyAlignment="1">
      <alignment horizontal="right" vertical="center"/>
    </xf>
    <xf numFmtId="3" fontId="8" fillId="0" borderId="6" xfId="0" applyNumberFormat="1" applyFont="1" applyBorder="1" applyAlignment="1">
      <alignment horizontal="right" vertical="center"/>
    </xf>
    <xf numFmtId="0" fontId="4" fillId="5" borderId="7" xfId="0" applyFont="1" applyFill="1" applyBorder="1" applyAlignment="1">
      <alignment vertical="center"/>
    </xf>
    <xf numFmtId="3" fontId="6" fillId="0" borderId="14" xfId="0" applyNumberFormat="1" applyFont="1" applyBorder="1" applyAlignment="1">
      <alignment horizontal="right" vertical="center"/>
    </xf>
    <xf numFmtId="3" fontId="6" fillId="5" borderId="1" xfId="0" applyNumberFormat="1" applyFont="1" applyFill="1" applyBorder="1" applyAlignment="1">
      <alignment horizontal="right" vertical="center"/>
    </xf>
    <xf numFmtId="3" fontId="8" fillId="5" borderId="11" xfId="0" applyNumberFormat="1" applyFont="1" applyFill="1" applyBorder="1" applyAlignment="1">
      <alignment horizontal="right" vertical="center"/>
    </xf>
    <xf numFmtId="0" fontId="6" fillId="0" borderId="6" xfId="0" applyFont="1" applyBorder="1" applyAlignment="1">
      <alignment horizontal="center" vertical="center" wrapText="1"/>
    </xf>
    <xf numFmtId="164" fontId="6" fillId="0" borderId="9" xfId="0" applyNumberFormat="1" applyFont="1" applyBorder="1" applyAlignment="1">
      <alignment horizontal="center" vertical="center"/>
    </xf>
    <xf numFmtId="3" fontId="6" fillId="5" borderId="4" xfId="0" applyNumberFormat="1" applyFont="1" applyFill="1" applyBorder="1" applyAlignment="1">
      <alignment horizontal="right" vertical="center"/>
    </xf>
    <xf numFmtId="164" fontId="6" fillId="5" borderId="12" xfId="0" applyNumberFormat="1" applyFont="1" applyFill="1" applyBorder="1" applyAlignment="1">
      <alignment horizontal="center" vertical="center"/>
    </xf>
    <xf numFmtId="10" fontId="8" fillId="2" borderId="0" xfId="0" applyNumberFormat="1" applyFont="1" applyFill="1" applyAlignment="1">
      <alignment horizontal="center" wrapText="1"/>
    </xf>
    <xf numFmtId="10" fontId="6" fillId="2" borderId="15" xfId="0" applyNumberFormat="1" applyFont="1" applyFill="1" applyBorder="1" applyAlignment="1">
      <alignment horizontal="center" wrapText="1"/>
    </xf>
    <xf numFmtId="10" fontId="6" fillId="2" borderId="14" xfId="0" applyNumberFormat="1" applyFont="1" applyFill="1" applyBorder="1" applyAlignment="1">
      <alignment horizontal="center" wrapText="1"/>
    </xf>
    <xf numFmtId="10" fontId="8" fillId="2" borderId="6" xfId="0" applyNumberFormat="1" applyFont="1" applyFill="1" applyBorder="1" applyAlignment="1">
      <alignment horizontal="center" wrapText="1"/>
    </xf>
    <xf numFmtId="0" fontId="8" fillId="2" borderId="13" xfId="0" applyFont="1" applyFill="1" applyBorder="1" applyAlignment="1">
      <alignment wrapText="1"/>
    </xf>
    <xf numFmtId="0" fontId="8" fillId="2" borderId="5" xfId="0" applyFont="1" applyFill="1" applyBorder="1" applyAlignment="1">
      <alignment wrapText="1"/>
    </xf>
    <xf numFmtId="0" fontId="6" fillId="2" borderId="13" xfId="0" applyFont="1" applyFill="1" applyBorder="1" applyAlignment="1">
      <alignment wrapText="1"/>
    </xf>
    <xf numFmtId="10" fontId="8" fillId="2" borderId="5" xfId="0" applyNumberFormat="1" applyFont="1" applyFill="1" applyBorder="1" applyAlignment="1">
      <alignment horizontal="center" wrapText="1"/>
    </xf>
    <xf numFmtId="10" fontId="6" fillId="2" borderId="13" xfId="0" applyNumberFormat="1" applyFont="1" applyFill="1" applyBorder="1" applyAlignment="1">
      <alignment horizontal="center" wrapText="1"/>
    </xf>
    <xf numFmtId="0" fontId="8" fillId="2" borderId="7" xfId="0" applyFont="1" applyFill="1" applyBorder="1" applyAlignment="1">
      <alignment horizontal="center" vertical="center"/>
    </xf>
    <xf numFmtId="0" fontId="8" fillId="2" borderId="6" xfId="0" applyFont="1" applyFill="1" applyBorder="1" applyAlignment="1">
      <alignment vertical="center"/>
    </xf>
    <xf numFmtId="0" fontId="8" fillId="2" borderId="9" xfId="0" applyFont="1" applyFill="1" applyBorder="1" applyAlignment="1">
      <alignment vertical="center"/>
    </xf>
    <xf numFmtId="0" fontId="8" fillId="2" borderId="11" xfId="0" applyFont="1" applyFill="1" applyBorder="1" applyAlignment="1">
      <alignment vertical="center"/>
    </xf>
    <xf numFmtId="0" fontId="8" fillId="2" borderId="12" xfId="0" applyFont="1" applyFill="1" applyBorder="1" applyAlignment="1">
      <alignment vertical="center"/>
    </xf>
    <xf numFmtId="0" fontId="8" fillId="2" borderId="2" xfId="0" applyFont="1" applyFill="1" applyBorder="1" applyAlignment="1">
      <alignment horizontal="center" vertical="center"/>
    </xf>
    <xf numFmtId="0" fontId="8" fillId="2" borderId="10" xfId="0" applyFont="1" applyFill="1" applyBorder="1" applyAlignment="1">
      <alignment vertical="center"/>
    </xf>
    <xf numFmtId="0" fontId="8" fillId="2" borderId="4" xfId="0" applyFont="1" applyFill="1" applyBorder="1" applyAlignment="1">
      <alignment vertical="center"/>
    </xf>
    <xf numFmtId="0" fontId="8" fillId="2" borderId="13" xfId="0" applyFont="1" applyFill="1" applyBorder="1" applyAlignment="1">
      <alignment horizontal="center" vertical="center"/>
    </xf>
    <xf numFmtId="0" fontId="8" fillId="2" borderId="1" xfId="0" applyFont="1" applyFill="1" applyBorder="1" applyAlignment="1">
      <alignment vertical="center"/>
    </xf>
    <xf numFmtId="0" fontId="8" fillId="2" borderId="14" xfId="0" applyFont="1" applyFill="1" applyBorder="1" applyAlignment="1">
      <alignment vertical="center"/>
    </xf>
    <xf numFmtId="37" fontId="6" fillId="2" borderId="11" xfId="0" applyNumberFormat="1" applyFont="1" applyFill="1" applyBorder="1" applyAlignment="1">
      <alignment horizontal="right"/>
    </xf>
    <xf numFmtId="37" fontId="8" fillId="0" borderId="11" xfId="0" applyNumberFormat="1" applyFont="1" applyBorder="1" applyAlignment="1">
      <alignment horizontal="right"/>
    </xf>
    <xf numFmtId="3" fontId="6" fillId="2" borderId="1" xfId="0" applyNumberFormat="1" applyFont="1" applyFill="1" applyBorder="1" applyAlignment="1">
      <alignment horizontal="right" vertical="center"/>
    </xf>
    <xf numFmtId="3" fontId="6" fillId="2" borderId="14" xfId="0" applyNumberFormat="1" applyFont="1" applyFill="1" applyBorder="1" applyAlignment="1">
      <alignment horizontal="right" vertical="center"/>
    </xf>
    <xf numFmtId="3" fontId="8" fillId="2" borderId="11" xfId="0" applyNumberFormat="1" applyFont="1" applyFill="1" applyBorder="1" applyAlignment="1">
      <alignment horizontal="right" vertical="center"/>
    </xf>
    <xf numFmtId="3" fontId="8" fillId="2" borderId="6" xfId="0" applyNumberFormat="1" applyFont="1" applyFill="1" applyBorder="1" applyAlignment="1">
      <alignment horizontal="right" vertical="center"/>
    </xf>
    <xf numFmtId="3" fontId="10" fillId="2" borderId="11" xfId="0" applyNumberFormat="1" applyFont="1" applyFill="1" applyBorder="1" applyAlignment="1">
      <alignment horizontal="right" vertical="center"/>
    </xf>
    <xf numFmtId="3" fontId="10" fillId="2" borderId="6" xfId="0" applyNumberFormat="1" applyFont="1" applyFill="1" applyBorder="1" applyAlignment="1">
      <alignment horizontal="right" vertical="center"/>
    </xf>
    <xf numFmtId="3" fontId="6" fillId="2" borderId="10" xfId="0" applyNumberFormat="1" applyFont="1" applyFill="1" applyBorder="1" applyAlignment="1">
      <alignment horizontal="right" vertical="center"/>
    </xf>
    <xf numFmtId="3" fontId="6" fillId="2" borderId="4" xfId="0" applyNumberFormat="1" applyFont="1" applyFill="1" applyBorder="1" applyAlignment="1">
      <alignment horizontal="right" vertical="center"/>
    </xf>
    <xf numFmtId="164" fontId="6" fillId="2" borderId="12" xfId="0" applyNumberFormat="1" applyFont="1" applyFill="1" applyBorder="1" applyAlignment="1">
      <alignment horizontal="center" vertical="center"/>
    </xf>
    <xf numFmtId="164" fontId="6" fillId="2" borderId="9" xfId="0" applyNumberFormat="1" applyFont="1" applyFill="1" applyBorder="1" applyAlignment="1">
      <alignment horizontal="center" vertical="center"/>
    </xf>
    <xf numFmtId="1" fontId="2" fillId="2" borderId="11" xfId="0" applyNumberFormat="1" applyFont="1" applyFill="1" applyBorder="1" applyAlignment="1">
      <alignment horizontal="center" vertical="center"/>
    </xf>
    <xf numFmtId="1" fontId="1" fillId="2" borderId="11" xfId="0" applyNumberFormat="1" applyFont="1" applyFill="1" applyBorder="1" applyAlignment="1">
      <alignment horizontal="center" vertical="center"/>
    </xf>
    <xf numFmtId="1" fontId="2" fillId="2" borderId="12" xfId="0" applyNumberFormat="1" applyFont="1" applyFill="1" applyBorder="1" applyAlignment="1">
      <alignment horizontal="center" vertical="center"/>
    </xf>
    <xf numFmtId="1" fontId="1" fillId="2" borderId="12" xfId="0" applyNumberFormat="1" applyFont="1" applyFill="1" applyBorder="1" applyAlignment="1">
      <alignment horizontal="center" vertical="center"/>
    </xf>
    <xf numFmtId="0" fontId="8" fillId="0" borderId="3" xfId="0" applyFont="1" applyBorder="1" applyAlignment="1">
      <alignment horizontal="justify" vertical="center" wrapText="1"/>
    </xf>
    <xf numFmtId="0" fontId="2" fillId="0" borderId="3" xfId="0" applyFont="1" applyBorder="1" applyAlignment="1">
      <alignment horizontal="justify" vertical="center" wrapText="1"/>
    </xf>
    <xf numFmtId="0" fontId="2" fillId="0" borderId="0" xfId="0" applyFont="1" applyAlignment="1">
      <alignment horizontal="justify" vertical="center" wrapText="1"/>
    </xf>
    <xf numFmtId="164" fontId="2" fillId="2" borderId="11" xfId="0" applyNumberFormat="1" applyFont="1" applyFill="1" applyBorder="1" applyAlignment="1">
      <alignment horizontal="center" vertical="center"/>
    </xf>
    <xf numFmtId="164" fontId="1" fillId="2" borderId="11" xfId="0" applyNumberFormat="1" applyFont="1" applyFill="1" applyBorder="1" applyAlignment="1">
      <alignment horizontal="center" vertical="center"/>
    </xf>
    <xf numFmtId="164" fontId="2" fillId="2" borderId="10" xfId="0" applyNumberFormat="1" applyFont="1" applyFill="1" applyBorder="1" applyAlignment="1">
      <alignment horizontal="center" vertical="center"/>
    </xf>
    <xf numFmtId="164" fontId="1" fillId="2" borderId="10" xfId="0" applyNumberFormat="1" applyFont="1" applyFill="1" applyBorder="1" applyAlignment="1">
      <alignment horizontal="center" vertical="center"/>
    </xf>
    <xf numFmtId="164" fontId="2" fillId="2" borderId="12" xfId="0" applyNumberFormat="1" applyFont="1" applyFill="1" applyBorder="1" applyAlignment="1">
      <alignment horizontal="center" vertical="center"/>
    </xf>
    <xf numFmtId="164" fontId="8" fillId="2" borderId="11" xfId="0" applyNumberFormat="1" applyFont="1" applyFill="1" applyBorder="1" applyAlignment="1">
      <alignment horizontal="center" vertical="center"/>
    </xf>
    <xf numFmtId="164" fontId="6" fillId="2" borderId="11" xfId="0" applyNumberFormat="1" applyFont="1" applyFill="1" applyBorder="1" applyAlignment="1">
      <alignment horizontal="center" vertical="center"/>
    </xf>
    <xf numFmtId="164" fontId="1" fillId="2" borderId="12" xfId="0" applyNumberFormat="1" applyFont="1" applyFill="1" applyBorder="1" applyAlignment="1">
      <alignment horizontal="center" vertical="center"/>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0" xfId="0" applyFont="1" applyFill="1" applyAlignment="1">
      <alignment horizontal="left" vertical="center"/>
    </xf>
    <xf numFmtId="0" fontId="8" fillId="2" borderId="0" xfId="0" applyFont="1" applyFill="1" applyAlignment="1">
      <alignment horizontal="left" vertical="center"/>
    </xf>
    <xf numFmtId="0" fontId="6" fillId="2" borderId="2" xfId="0" applyFont="1" applyFill="1" applyBorder="1" applyAlignment="1">
      <alignment horizontal="justify" vertical="center" wrapText="1"/>
    </xf>
    <xf numFmtId="0" fontId="6" fillId="2" borderId="5" xfId="0" applyFont="1" applyFill="1" applyBorder="1" applyAlignment="1">
      <alignment horizontal="justify" vertical="center" wrapText="1"/>
    </xf>
    <xf numFmtId="0" fontId="8" fillId="2" borderId="3" xfId="0" applyFont="1" applyFill="1" applyBorder="1" applyAlignment="1">
      <alignment horizontal="justify" wrapText="1"/>
    </xf>
    <xf numFmtId="0" fontId="8" fillId="2" borderId="0" xfId="0" applyFont="1" applyFill="1" applyAlignment="1">
      <alignment horizontal="justify" wrapText="1"/>
    </xf>
    <xf numFmtId="0" fontId="2" fillId="2" borderId="3" xfId="0" applyFont="1" applyFill="1" applyBorder="1" applyAlignment="1">
      <alignment horizontal="justify" wrapText="1"/>
    </xf>
    <xf numFmtId="0" fontId="2" fillId="2" borderId="0" xfId="0" applyFont="1" applyFill="1" applyAlignment="1">
      <alignment horizontal="justify" wrapText="1"/>
    </xf>
    <xf numFmtId="0" fontId="2" fillId="0" borderId="0" xfId="0" applyFont="1" applyAlignment="1">
      <alignment horizontal="left"/>
    </xf>
    <xf numFmtId="0" fontId="8" fillId="2" borderId="0" xfId="0" applyFont="1" applyFill="1" applyAlignment="1">
      <alignment horizontal="justify" vertical="center" wrapText="1"/>
    </xf>
    <xf numFmtId="0" fontId="2" fillId="2" borderId="3" xfId="0" applyFont="1" applyFill="1" applyBorder="1" applyAlignment="1">
      <alignment horizontal="justify" vertical="center" wrapText="1"/>
    </xf>
    <xf numFmtId="0" fontId="2" fillId="2" borderId="0" xfId="0" applyFont="1" applyFill="1" applyAlignment="1">
      <alignment horizontal="justify" vertical="center" wrapText="1"/>
    </xf>
    <xf numFmtId="0" fontId="11" fillId="2" borderId="0" xfId="0" applyFont="1" applyFill="1" applyAlignment="1">
      <alignment horizontal="left" vertical="center" wrapText="1"/>
    </xf>
    <xf numFmtId="0" fontId="12" fillId="2" borderId="0" xfId="0" applyFont="1" applyFill="1" applyAlignment="1">
      <alignment horizontal="left"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6" fillId="0" borderId="2" xfId="6" applyFont="1" applyBorder="1" applyAlignment="1">
      <alignment horizontal="center" vertical="center"/>
    </xf>
    <xf numFmtId="0" fontId="6" fillId="0" borderId="4" xfId="6" applyFont="1" applyBorder="1" applyAlignment="1">
      <alignment horizontal="center" vertical="center"/>
    </xf>
    <xf numFmtId="0" fontId="6" fillId="0" borderId="3" xfId="6" applyFont="1" applyBorder="1" applyAlignment="1">
      <alignment horizontal="center" vertical="center"/>
    </xf>
    <xf numFmtId="0" fontId="3" fillId="5" borderId="2" xfId="0" applyFont="1" applyFill="1" applyBorder="1" applyAlignment="1">
      <alignment vertical="center"/>
    </xf>
    <xf numFmtId="0" fontId="3" fillId="5" borderId="5" xfId="0" applyFont="1" applyFill="1" applyBorder="1" applyAlignment="1">
      <alignment vertical="center"/>
    </xf>
    <xf numFmtId="0" fontId="6" fillId="5" borderId="10" xfId="0" applyFont="1" applyFill="1" applyBorder="1" applyAlignment="1">
      <alignment horizontal="center" vertical="center" wrapText="1"/>
    </xf>
    <xf numFmtId="0" fontId="6" fillId="5" borderId="11" xfId="0" applyFont="1" applyFill="1" applyBorder="1" applyAlignment="1">
      <alignment horizontal="center" vertical="center" wrapText="1"/>
    </xf>
    <xf numFmtId="0" fontId="2" fillId="0" borderId="3" xfId="0" applyFont="1" applyBorder="1" applyAlignment="1">
      <alignment horizontal="justify" wrapText="1"/>
    </xf>
    <xf numFmtId="0" fontId="2" fillId="0" borderId="0" xfId="0" applyFont="1" applyAlignment="1">
      <alignment horizontal="justify"/>
    </xf>
    <xf numFmtId="0" fontId="2" fillId="0" borderId="0" xfId="0" quotePrefix="1" applyFont="1" applyAlignment="1">
      <alignment horizontal="justify" vertical="center" wrapText="1"/>
    </xf>
    <xf numFmtId="0" fontId="2" fillId="2" borderId="3" xfId="0" applyFont="1" applyFill="1" applyBorder="1" applyAlignment="1">
      <alignment horizontal="justify"/>
    </xf>
    <xf numFmtId="0" fontId="2" fillId="2" borderId="0" xfId="0" applyFont="1" applyFill="1" applyAlignment="1">
      <alignment horizontal="justify"/>
    </xf>
    <xf numFmtId="0" fontId="2" fillId="0" borderId="0" xfId="0" applyFont="1" applyAlignment="1">
      <alignment horizontal="justify" wrapText="1"/>
    </xf>
    <xf numFmtId="0" fontId="2" fillId="2" borderId="5" xfId="5" applyFont="1" applyFill="1" applyBorder="1" applyAlignment="1">
      <alignment horizontal="center"/>
    </xf>
    <xf numFmtId="0" fontId="2" fillId="2" borderId="5" xfId="0" applyFont="1" applyFill="1" applyBorder="1" applyAlignment="1">
      <alignment vertical="center" wrapText="1"/>
    </xf>
    <xf numFmtId="0" fontId="2" fillId="2" borderId="7" xfId="0" applyFont="1" applyFill="1" applyBorder="1" applyAlignment="1">
      <alignment vertical="center" wrapText="1"/>
    </xf>
    <xf numFmtId="0" fontId="4" fillId="2" borderId="6"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8" fillId="2" borderId="3" xfId="0" applyFont="1" applyFill="1" applyBorder="1" applyAlignment="1">
      <alignment horizontal="justify" vertical="center" wrapText="1"/>
    </xf>
    <xf numFmtId="0" fontId="6" fillId="2" borderId="3" xfId="0" applyFont="1" applyFill="1" applyBorder="1" applyAlignment="1">
      <alignment horizontal="center" vertical="center"/>
    </xf>
    <xf numFmtId="0" fontId="6" fillId="2" borderId="0" xfId="0" applyFont="1" applyFill="1" applyAlignment="1">
      <alignment horizontal="center" vertical="center"/>
    </xf>
    <xf numFmtId="0" fontId="6" fillId="2" borderId="8" xfId="0" applyFont="1" applyFill="1" applyBorder="1" applyAlignment="1">
      <alignment horizontal="center" vertical="center"/>
    </xf>
    <xf numFmtId="0" fontId="21" fillId="2" borderId="0" xfId="7" applyFont="1" applyFill="1" applyAlignment="1">
      <alignment horizontal="left" vertical="center" wrapText="1"/>
    </xf>
    <xf numFmtId="0" fontId="22" fillId="2" borderId="0" xfId="7" applyFont="1" applyFill="1" applyAlignment="1">
      <alignment horizontal="left" vertical="center" wrapText="1"/>
    </xf>
    <xf numFmtId="0" fontId="6" fillId="2" borderId="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0" xfId="0" applyFont="1" applyFill="1" applyAlignment="1">
      <alignment horizontal="left" vertical="center" wrapText="1"/>
    </xf>
    <xf numFmtId="0" fontId="8" fillId="2" borderId="0" xfId="0" applyFont="1" applyFill="1" applyAlignment="1">
      <alignment horizontal="left" vertical="center" wrapText="1"/>
    </xf>
    <xf numFmtId="0" fontId="6" fillId="2" borderId="3"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4" fillId="0" borderId="2" xfId="6" applyFont="1" applyBorder="1" applyAlignment="1">
      <alignment horizontal="center" vertical="center"/>
    </xf>
    <xf numFmtId="0" fontId="4" fillId="0" borderId="4" xfId="6" applyFont="1" applyBorder="1" applyAlignment="1">
      <alignment horizontal="center" vertical="center"/>
    </xf>
    <xf numFmtId="0" fontId="8" fillId="2" borderId="3" xfId="87" applyFont="1" applyFill="1" applyBorder="1" applyAlignment="1">
      <alignment horizontal="justify"/>
    </xf>
    <xf numFmtId="0" fontId="8" fillId="2" borderId="0" xfId="87" applyFont="1" applyFill="1" applyBorder="1" applyAlignment="1">
      <alignment horizontal="justify"/>
    </xf>
    <xf numFmtId="1" fontId="1" fillId="2" borderId="6" xfId="0" applyNumberFormat="1" applyFont="1" applyFill="1" applyBorder="1" applyAlignment="1">
      <alignment horizontal="center" vertical="center"/>
    </xf>
    <xf numFmtId="1" fontId="2" fillId="2" borderId="5" xfId="0" applyNumberFormat="1" applyFont="1" applyFill="1" applyBorder="1" applyAlignment="1">
      <alignment horizontal="center" vertical="center"/>
    </xf>
    <xf numFmtId="1" fontId="2" fillId="2" borderId="7" xfId="0" applyNumberFormat="1" applyFont="1" applyFill="1" applyBorder="1" applyAlignment="1">
      <alignment horizontal="center" vertical="center"/>
    </xf>
    <xf numFmtId="1" fontId="1" fillId="2" borderId="9" xfId="0" applyNumberFormat="1" applyFont="1" applyFill="1" applyBorder="1" applyAlignment="1">
      <alignment horizontal="center" vertical="center"/>
    </xf>
    <xf numFmtId="164" fontId="1" fillId="2" borderId="6" xfId="0" applyNumberFormat="1" applyFont="1" applyFill="1" applyBorder="1" applyAlignment="1">
      <alignment horizontal="center" vertical="center"/>
    </xf>
    <xf numFmtId="164" fontId="2" fillId="2" borderId="5" xfId="0" applyNumberFormat="1" applyFont="1" applyFill="1" applyBorder="1" applyAlignment="1">
      <alignment horizontal="center" vertical="center"/>
    </xf>
    <xf numFmtId="0" fontId="1" fillId="2" borderId="3" xfId="0" applyFont="1" applyFill="1" applyBorder="1" applyAlignment="1">
      <alignment horizontal="center"/>
    </xf>
    <xf numFmtId="0" fontId="1" fillId="2" borderId="4" xfId="0" applyFont="1" applyFill="1" applyBorder="1" applyAlignment="1">
      <alignment horizontal="center"/>
    </xf>
    <xf numFmtId="164" fontId="2" fillId="2" borderId="2" xfId="0" applyNumberFormat="1" applyFont="1" applyFill="1" applyBorder="1" applyAlignment="1">
      <alignment horizontal="center" vertical="center"/>
    </xf>
    <xf numFmtId="164" fontId="1" fillId="2" borderId="4" xfId="0" applyNumberFormat="1" applyFont="1" applyFill="1" applyBorder="1" applyAlignment="1">
      <alignment horizontal="center" vertical="center"/>
    </xf>
    <xf numFmtId="0" fontId="1" fillId="2" borderId="2" xfId="0" applyFont="1" applyFill="1" applyBorder="1" applyAlignment="1">
      <alignment horizontal="center"/>
    </xf>
    <xf numFmtId="164" fontId="3" fillId="2" borderId="5" xfId="0" applyNumberFormat="1" applyFont="1" applyFill="1" applyBorder="1" applyAlignment="1">
      <alignment horizontal="center" vertical="center"/>
    </xf>
    <xf numFmtId="164" fontId="6" fillId="2" borderId="6" xfId="0" applyNumberFormat="1" applyFont="1" applyFill="1" applyBorder="1" applyAlignment="1">
      <alignment horizontal="center" vertical="center"/>
    </xf>
    <xf numFmtId="164" fontId="3" fillId="2" borderId="7" xfId="0" applyNumberFormat="1" applyFont="1" applyFill="1" applyBorder="1" applyAlignment="1">
      <alignment horizontal="center" vertical="center"/>
    </xf>
    <xf numFmtId="164" fontId="1" fillId="2" borderId="9" xfId="0" applyNumberFormat="1" applyFont="1" applyFill="1" applyBorder="1" applyAlignment="1">
      <alignment horizontal="center" vertical="center"/>
    </xf>
    <xf numFmtId="164" fontId="3" fillId="2" borderId="2" xfId="0" applyNumberFormat="1" applyFont="1" applyFill="1" applyBorder="1" applyAlignment="1">
      <alignment horizontal="center" vertical="center"/>
    </xf>
    <xf numFmtId="0" fontId="1" fillId="2" borderId="2" xfId="5" applyFont="1" applyFill="1" applyBorder="1" applyAlignment="1">
      <alignment horizontal="center"/>
    </xf>
    <xf numFmtId="0" fontId="1" fillId="2" borderId="4" xfId="5" applyFont="1" applyFill="1" applyBorder="1" applyAlignment="1">
      <alignment horizontal="center"/>
    </xf>
    <xf numFmtId="0" fontId="1" fillId="2" borderId="3" xfId="5" applyFont="1" applyFill="1" applyBorder="1" applyAlignment="1">
      <alignment horizontal="center"/>
    </xf>
    <xf numFmtId="0" fontId="2" fillId="2" borderId="2" xfId="0" applyFont="1" applyFill="1" applyBorder="1" applyAlignment="1">
      <alignment horizontal="center" vertical="center"/>
    </xf>
    <xf numFmtId="0" fontId="2" fillId="2" borderId="7" xfId="0" applyFont="1" applyFill="1" applyBorder="1" applyAlignment="1">
      <alignment horizontal="center" vertical="center"/>
    </xf>
    <xf numFmtId="0" fontId="12" fillId="2" borderId="0" xfId="0" applyFont="1" applyFill="1" applyAlignment="1">
      <alignment wrapText="1"/>
    </xf>
    <xf numFmtId="0" fontId="12" fillId="2" borderId="3" xfId="0" applyFont="1" applyFill="1" applyBorder="1" applyAlignment="1">
      <alignment horizontal="justify" wrapText="1"/>
    </xf>
    <xf numFmtId="0" fontId="12" fillId="2" borderId="0" xfId="0" applyFont="1" applyFill="1" applyAlignment="1">
      <alignment horizontal="justify"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3" xfId="0" applyFont="1" applyFill="1" applyBorder="1" applyAlignment="1">
      <alignment horizontal="center" vertical="center"/>
    </xf>
    <xf numFmtId="0" fontId="3" fillId="2" borderId="5"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8" fillId="2" borderId="0" xfId="0" applyFont="1" applyFill="1" applyAlignment="1">
      <alignment horizontal="left"/>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3" xfId="0" applyFont="1" applyBorder="1" applyAlignment="1">
      <alignment horizontal="center" vertical="center"/>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0" xfId="0" applyFont="1" applyFill="1" applyBorder="1" applyAlignment="1">
      <alignment vertical="center" wrapText="1"/>
    </xf>
    <xf numFmtId="0" fontId="2" fillId="2" borderId="12" xfId="0" applyFont="1" applyFill="1" applyBorder="1" applyAlignment="1">
      <alignment vertical="center" wrapText="1"/>
    </xf>
    <xf numFmtId="168" fontId="2" fillId="2" borderId="10" xfId="3" applyNumberFormat="1" applyFont="1" applyFill="1" applyBorder="1" applyAlignment="1">
      <alignment horizontal="center" vertical="center" wrapText="1"/>
    </xf>
    <xf numFmtId="168" fontId="2" fillId="2" borderId="12" xfId="3" applyNumberFormat="1" applyFont="1" applyFill="1" applyBorder="1" applyAlignment="1">
      <alignment horizontal="center" vertical="center" wrapText="1"/>
    </xf>
    <xf numFmtId="0" fontId="2" fillId="2" borderId="10" xfId="0" applyFont="1" applyFill="1" applyBorder="1" applyAlignment="1">
      <alignment horizontal="justify" vertical="center" wrapText="1"/>
    </xf>
    <xf numFmtId="0" fontId="2" fillId="2" borderId="12" xfId="0" applyFont="1" applyFill="1" applyBorder="1" applyAlignment="1">
      <alignment horizontal="justify" vertical="center" wrapText="1"/>
    </xf>
    <xf numFmtId="0" fontId="2" fillId="2" borderId="10"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1" xfId="0" applyFont="1" applyFill="1" applyBorder="1" applyAlignment="1">
      <alignment vertical="center" wrapText="1"/>
    </xf>
    <xf numFmtId="0" fontId="2" fillId="2" borderId="1" xfId="0" applyFont="1" applyFill="1" applyBorder="1" applyAlignment="1">
      <alignment vertical="center" wrapText="1"/>
    </xf>
    <xf numFmtId="0" fontId="2" fillId="2" borderId="2" xfId="0" applyFont="1" applyFill="1" applyBorder="1" applyAlignment="1">
      <alignment vertical="center" wrapText="1"/>
    </xf>
    <xf numFmtId="0" fontId="2" fillId="0" borderId="10" xfId="0" applyFont="1" applyBorder="1" applyAlignment="1">
      <alignment vertical="center" wrapText="1"/>
    </xf>
    <xf numFmtId="0" fontId="2" fillId="0" borderId="12" xfId="0" applyFont="1" applyBorder="1" applyAlignment="1">
      <alignment vertical="center" wrapText="1"/>
    </xf>
    <xf numFmtId="10" fontId="2" fillId="2" borderId="10" xfId="3" applyNumberFormat="1" applyFont="1" applyFill="1" applyBorder="1" applyAlignment="1">
      <alignment horizontal="center" vertical="center" wrapText="1"/>
    </xf>
    <xf numFmtId="10" fontId="2" fillId="2" borderId="12" xfId="3" applyNumberFormat="1" applyFont="1" applyFill="1" applyBorder="1" applyAlignment="1">
      <alignment horizontal="center" vertical="center" wrapText="1"/>
    </xf>
    <xf numFmtId="0" fontId="2" fillId="0" borderId="10" xfId="0" applyFont="1" applyBorder="1" applyAlignment="1">
      <alignment horizontal="justify" vertical="center" wrapText="1"/>
    </xf>
    <xf numFmtId="0" fontId="2" fillId="0" borderId="12" xfId="0" applyFont="1" applyBorder="1" applyAlignment="1">
      <alignment horizontal="justify" vertical="center" wrapText="1"/>
    </xf>
    <xf numFmtId="0" fontId="11" fillId="2" borderId="13" xfId="87" applyFont="1" applyFill="1" applyBorder="1" applyAlignment="1" applyProtection="1">
      <alignment horizontal="center" vertical="center" wrapText="1"/>
    </xf>
    <xf numFmtId="0" fontId="11" fillId="2" borderId="15" xfId="87" applyFont="1" applyFill="1" applyBorder="1" applyAlignment="1" applyProtection="1">
      <alignment horizontal="center" vertical="center" wrapText="1"/>
    </xf>
    <xf numFmtId="192" fontId="6" fillId="2" borderId="5" xfId="88" applyNumberFormat="1" applyFont="1" applyFill="1" applyBorder="1" applyAlignment="1">
      <alignment horizontal="center" vertical="center"/>
    </xf>
    <xf numFmtId="192" fontId="6" fillId="2" borderId="7" xfId="88" applyNumberFormat="1" applyFont="1" applyFill="1" applyBorder="1" applyAlignment="1">
      <alignment horizontal="center" vertical="center"/>
    </xf>
    <xf numFmtId="192" fontId="6" fillId="2" borderId="2" xfId="88" applyNumberFormat="1" applyFont="1" applyFill="1" applyBorder="1" applyAlignment="1">
      <alignment horizontal="center" vertical="center"/>
    </xf>
    <xf numFmtId="0" fontId="6" fillId="2" borderId="0" xfId="0" applyFont="1" applyFill="1" applyAlignment="1">
      <alignment horizontal="left"/>
    </xf>
    <xf numFmtId="0" fontId="1" fillId="2" borderId="0" xfId="0" applyFont="1" applyFill="1" applyAlignment="1">
      <alignment horizontal="left"/>
    </xf>
    <xf numFmtId="0" fontId="8" fillId="2" borderId="0" xfId="0" applyFont="1" applyFill="1" applyAlignment="1">
      <alignment horizontal="left" wrapText="1"/>
    </xf>
    <xf numFmtId="0" fontId="1" fillId="2" borderId="10"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8" fillId="2" borderId="0" xfId="0" applyFont="1" applyFill="1" applyAlignment="1">
      <alignment horizontal="justify"/>
    </xf>
    <xf numFmtId="0" fontId="6" fillId="2" borderId="0" xfId="0" applyFont="1" applyFill="1" applyAlignment="1">
      <alignment horizontal="center" wrapText="1"/>
    </xf>
    <xf numFmtId="0" fontId="4" fillId="0" borderId="1" xfId="0" applyFont="1" applyBorder="1" applyAlignment="1">
      <alignment horizontal="center" vertical="center"/>
    </xf>
    <xf numFmtId="0" fontId="2" fillId="0" borderId="3" xfId="0" applyFont="1" applyBorder="1" applyAlignment="1">
      <alignment horizontal="justify"/>
    </xf>
    <xf numFmtId="0" fontId="2" fillId="2" borderId="5"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7" xfId="0" applyFont="1" applyFill="1" applyBorder="1" applyAlignment="1">
      <alignment horizontal="center" vertical="center"/>
    </xf>
    <xf numFmtId="0" fontId="2" fillId="2" borderId="0" xfId="0" applyFont="1" applyFill="1" applyAlignment="1">
      <alignment horizontal="justify" vertical="top" wrapText="1"/>
    </xf>
    <xf numFmtId="0" fontId="2" fillId="2" borderId="0" xfId="0" applyFont="1" applyFill="1" applyAlignment="1">
      <alignment horizontal="left"/>
    </xf>
    <xf numFmtId="0" fontId="1" fillId="2" borderId="0" xfId="0" applyFont="1" applyFill="1" applyAlignment="1">
      <alignment horizontal="center" vertical="center"/>
    </xf>
    <xf numFmtId="0" fontId="1" fillId="2" borderId="8" xfId="0" applyFont="1" applyFill="1" applyBorder="1" applyAlignment="1">
      <alignment horizontal="center" vertical="center"/>
    </xf>
    <xf numFmtId="0" fontId="2" fillId="2" borderId="0" xfId="0" applyFont="1" applyFill="1" applyAlignment="1">
      <alignment horizontal="center" vertical="center"/>
    </xf>
    <xf numFmtId="0" fontId="2" fillId="2" borderId="8"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5"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0" xfId="0" applyFont="1" applyFill="1" applyAlignment="1">
      <alignment horizontal="center" vertical="center" wrapText="1"/>
    </xf>
  </cellXfs>
  <cellStyles count="102">
    <cellStyle name="Bad" xfId="86" xr:uid="{09F83ABF-A851-4DE3-AEE9-1C37C9E1A15D}"/>
    <cellStyle name="Comma" xfId="8" xr:uid="{433766D7-CFFB-492F-A954-6293C78CC8CC}"/>
    <cellStyle name="Comma 2" xfId="9" xr:uid="{3FE513D3-243C-4F3B-BDE7-530A773B5CAC}"/>
    <cellStyle name="Comma 3" xfId="10" xr:uid="{1681FAB2-2A52-43BF-82A8-2F878367D295}"/>
    <cellStyle name="Comma0" xfId="11" xr:uid="{7E27DE99-B26A-4E5B-98ED-C01D9CAF02AE}"/>
    <cellStyle name="Comma0 2" xfId="12" xr:uid="{DFF14485-E513-4E67-BECE-2C40184AD1B5}"/>
    <cellStyle name="Comma0_Serie DE 1989-2002 Adm" xfId="13" xr:uid="{CC7C4E0F-761C-4F28-96D1-8AA25850C97D}"/>
    <cellStyle name="Currency" xfId="14" xr:uid="{8E047963-983C-4B30-BE38-7AB1BD02E922}"/>
    <cellStyle name="Currency0" xfId="15" xr:uid="{1A7B5E8A-74F1-43B1-BCD3-5E0B300FA876}"/>
    <cellStyle name="Date" xfId="16" xr:uid="{D4BD0A99-3F73-44DE-BBEC-03D67BF24829}"/>
    <cellStyle name="Date 2" xfId="98" xr:uid="{24F92743-3616-4DFD-9C01-96E1AAA2DF3F}"/>
    <cellStyle name="Fecha" xfId="17" xr:uid="{C2FC0C52-3F4E-4169-9037-016C7D30E74E}"/>
    <cellStyle name="Fecha 2" xfId="18" xr:uid="{40154F92-EE2F-43A8-B24F-73DB82EE30F5}"/>
    <cellStyle name="Fixed" xfId="19" xr:uid="{6E3B7949-01D6-4317-85F5-F453FBB30228}"/>
    <cellStyle name="Heading 1" xfId="20" xr:uid="{D079A31D-AF1E-494B-BB48-D7E5433E4D36}"/>
    <cellStyle name="Heading 2" xfId="21" xr:uid="{E6D8A5E9-D076-4871-884A-0B612AE319F1}"/>
    <cellStyle name="Hipervínculo" xfId="87" builtinId="8"/>
    <cellStyle name="Hipervínculo 2" xfId="22" xr:uid="{CEED299C-4016-4236-A39E-CF10ECAC98BF}"/>
    <cellStyle name="Millares [0]" xfId="2" builtinId="6"/>
    <cellStyle name="Millares [0] 2" xfId="23" xr:uid="{B76E7B51-523A-4626-BF4C-23B0074C8C78}"/>
    <cellStyle name="Millares [0] 2 2" xfId="82" xr:uid="{84D9A41A-384D-4535-B3D9-8F83DF40751A}"/>
    <cellStyle name="Millares [0] 2 3" xfId="78" xr:uid="{67347096-801C-4743-A26E-60482EB606E4}"/>
    <cellStyle name="Millares [0] 2 4" xfId="97" xr:uid="{27811D57-DF51-4F19-83AD-4ECE494D71ED}"/>
    <cellStyle name="Millares [0] 3" xfId="24" xr:uid="{D350CF60-322F-4EF5-8B59-88D6DC674185}"/>
    <cellStyle name="Millares [0] 4" xfId="25" xr:uid="{F9596FF8-11DC-43FE-8E0C-C96EBB259502}"/>
    <cellStyle name="Millares [0] 5" xfId="80" xr:uid="{4AF03807-5FFE-41F6-A679-E16E2EB4D5AB}"/>
    <cellStyle name="Millares [0] 6" xfId="100" xr:uid="{47DEA0BD-A442-4A64-8790-DF6F5FE1E132}"/>
    <cellStyle name="Millares 10" xfId="26" xr:uid="{6F109828-CD6F-4A34-9C59-F872B4998AC0}"/>
    <cellStyle name="Millares 10 5" xfId="27" xr:uid="{6C20C5DF-3C87-4955-86EF-391656A6CD42}"/>
    <cellStyle name="Millares 11" xfId="28" xr:uid="{6B506B86-7B3F-4A3B-BBCD-B9E6AE1877E4}"/>
    <cellStyle name="Millares 12" xfId="72" xr:uid="{EA0958F6-253D-4126-91F4-A2B4F2235FD6}"/>
    <cellStyle name="Millares 13" xfId="73" xr:uid="{B02DC86C-76B1-44A8-ACD7-3E860A99268E}"/>
    <cellStyle name="Millares 14" xfId="77" xr:uid="{195CE6AF-860A-4365-8957-B5FF3FD5DA86}"/>
    <cellStyle name="Millares 15" xfId="84" xr:uid="{519231E7-2A20-4CB5-AC2E-2B38CF2C9BB3}"/>
    <cellStyle name="Millares 16" xfId="29" xr:uid="{2D812556-4F77-4264-A360-F09E21479DD8}"/>
    <cellStyle name="Millares 17" xfId="85" xr:uid="{1F5795C7-DCD4-419F-9BD4-AE6A7EB00FF2}"/>
    <cellStyle name="Millares 18" xfId="75" xr:uid="{9A4CF541-F1DF-41FB-B19F-D67BB09B2800}"/>
    <cellStyle name="Millares 2" xfId="30" xr:uid="{364A9BB1-E99A-49E0-BDF4-C59408089DFB}"/>
    <cellStyle name="Millares 2 2" xfId="4" xr:uid="{81FE0DD2-1EFC-435C-8530-71F7AF3D2D9A}"/>
    <cellStyle name="Millares 2 3" xfId="31" xr:uid="{0542D6E3-D74C-495C-A827-097993F87EEA}"/>
    <cellStyle name="Millares 2 4" xfId="92" xr:uid="{2760931B-3780-4C54-BE5D-05F388BA9C24}"/>
    <cellStyle name="Millares 3" xfId="32" xr:uid="{DBE6503E-4E51-4362-B285-9E1B6C3CDB62}"/>
    <cellStyle name="Millares 3 2" xfId="33" xr:uid="{DC6F72E7-E9AA-4C2C-B45A-FE79386D2DCC}"/>
    <cellStyle name="Millares 3 3" xfId="34" xr:uid="{7C0EF804-FA26-4E25-8948-6951F0774D3F}"/>
    <cellStyle name="Millares 4" xfId="35" xr:uid="{EB4A145F-BC4E-4866-A7C4-A952CD951BE2}"/>
    <cellStyle name="Millares 5" xfId="36" xr:uid="{F2507C22-4E2F-4884-B74B-D2020BC7E2F4}"/>
    <cellStyle name="Millares 6" xfId="37" xr:uid="{A00EF58E-04C5-4E70-8ED7-F5A3B1197D14}"/>
    <cellStyle name="Millares 6 2" xfId="38" xr:uid="{743E0331-C203-4CCC-B133-6F13FD6C7883}"/>
    <cellStyle name="Millares 7" xfId="39" xr:uid="{285E5098-4EEE-4AC7-AD21-7381B6E22C70}"/>
    <cellStyle name="Millares 7 2" xfId="40" xr:uid="{8101B583-9254-4F7E-BD9C-8FCB3CE50C0B}"/>
    <cellStyle name="Millares 7 3" xfId="41" xr:uid="{92A9F940-B5B1-4BD1-8FA0-20A18A6D93E6}"/>
    <cellStyle name="Millares 8" xfId="42" xr:uid="{E86B4799-3CB3-4322-9ACD-252EFBE21674}"/>
    <cellStyle name="Millares 9" xfId="43" xr:uid="{A726E47E-F978-49EF-9EA3-3B392CF7B934}"/>
    <cellStyle name="Moneda [0] 2" xfId="76" xr:uid="{5A5D1A6A-A9CD-4F7B-8F41-C4B554B413F9}"/>
    <cellStyle name="Moneda [0] 2 2" xfId="79" xr:uid="{C7302EF1-4988-434A-91EE-E6A62D40C8B8}"/>
    <cellStyle name="Moneda [0] 3" xfId="81" xr:uid="{F8CD8498-E600-4E2D-B4B0-1C34BEE8C986}"/>
    <cellStyle name="Moneda [0] 4" xfId="83" xr:uid="{7CD47B58-883E-4066-8290-14603C6D8679}"/>
    <cellStyle name="Moneda 2" xfId="44" xr:uid="{2CFBB7C1-7E5F-4489-89DC-C37F65F4ACF9}"/>
    <cellStyle name="Normal" xfId="0" builtinId="0"/>
    <cellStyle name="Normal 10" xfId="6" xr:uid="{537A181C-5ACF-448E-BA25-7D5B17A06AB8}"/>
    <cellStyle name="Normal 10 2" xfId="88" xr:uid="{E30B66AB-1538-487B-95DE-EB1719A8C15A}"/>
    <cellStyle name="Normal 11" xfId="99" xr:uid="{1F8FBB58-94D7-4AD4-BBC2-7D55FB290D08}"/>
    <cellStyle name="Normal 1119 2" xfId="90" xr:uid="{59896E9B-7F74-4563-9CF8-B87414AD62D4}"/>
    <cellStyle name="Normal 2" xfId="7" xr:uid="{A47B9143-B582-4E15-80C7-59427027E71C}"/>
    <cellStyle name="Normal 2 2" xfId="1" xr:uid="{7D569E6A-C3DB-4B31-9E18-A76953BF960F}"/>
    <cellStyle name="Normal 2 2 2" xfId="89" xr:uid="{619C31EB-0DAF-44F8-9985-40A1D0D98E2D}"/>
    <cellStyle name="Normal 2 3" xfId="45" xr:uid="{814C03A7-4F9F-46B8-8EB3-32A671CF29ED}"/>
    <cellStyle name="Normal 2 3 2" xfId="91" xr:uid="{54966A53-1454-4A7E-AE17-BA5E33CEFCAA}"/>
    <cellStyle name="Normal 2 4" xfId="46" xr:uid="{475601AC-9060-41CD-AB2D-9D8DA1C6A744}"/>
    <cellStyle name="Normal 2 4 2" xfId="96" xr:uid="{FF961290-F88B-47DA-AFAA-6BBF9451E36F}"/>
    <cellStyle name="Normal 2 5" xfId="47" xr:uid="{992D393B-B481-4E4E-A3F0-649404031C84}"/>
    <cellStyle name="Normal 2 5 2" xfId="93" xr:uid="{751CF0BB-F730-4155-80F9-308FE72B2CED}"/>
    <cellStyle name="Normal 2 6" xfId="48" xr:uid="{61E62FB8-29C5-4D57-A6F4-61A0B5CA529F}"/>
    <cellStyle name="Normal 3" xfId="5" xr:uid="{54310C20-9D4F-4319-979E-08A53830B1A8}"/>
    <cellStyle name="Normal 3 2" xfId="49" xr:uid="{6FC526A5-4A8F-4D76-BE3E-4201F17C8276}"/>
    <cellStyle name="Normal 3 3" xfId="50" xr:uid="{F56A60B8-8601-4BF8-B46B-CFF2CC3D1F4C}"/>
    <cellStyle name="Normal 3 4" xfId="51" xr:uid="{F8ECEC5F-0C07-4FC0-A8CB-B9E0876CE1E7}"/>
    <cellStyle name="Normal 3 4 2" xfId="95" xr:uid="{510E1239-4D29-4A54-8A6C-4EEB3AD0811D}"/>
    <cellStyle name="Normal 4" xfId="52" xr:uid="{CE4C1005-88B5-484F-8938-DE847F19DF88}"/>
    <cellStyle name="Normal 4 2" xfId="53" xr:uid="{349A1520-D64D-46E4-B0C5-FE1CFC51A9F9}"/>
    <cellStyle name="Normal 43" xfId="54" xr:uid="{8B4098F3-4C6F-4704-9376-00F81C0995CD}"/>
    <cellStyle name="Normal 5" xfId="55" xr:uid="{04CDE272-D48D-4A1D-BE9C-0DFE2A2137E2}"/>
    <cellStyle name="Normal 5 2" xfId="101" xr:uid="{DFF97A2E-0B35-450E-AA0A-39920C181002}"/>
    <cellStyle name="Normal 5 5" xfId="74" xr:uid="{BC723EEE-590C-4F17-8824-16FF14E3B07B}"/>
    <cellStyle name="Normal 6" xfId="56" xr:uid="{56EF22CF-7D8A-4A11-A135-181A6292B0CB}"/>
    <cellStyle name="Normal 7" xfId="57" xr:uid="{56A53C70-8B9E-4C90-9E55-489C892713A7}"/>
    <cellStyle name="Normal 8" xfId="58" xr:uid="{97497C09-31B8-41DE-8C6E-D672F09ABED0}"/>
    <cellStyle name="Normal 9" xfId="59" xr:uid="{2D6BB221-C98A-4027-8E5B-FEF1E5138BC7}"/>
    <cellStyle name="Notas 2" xfId="60" xr:uid="{10C64820-CD87-401C-9CC0-F1623CBC3C85}"/>
    <cellStyle name="Percent" xfId="61" xr:uid="{81414D25-E5B0-47EB-8E75-F43DBB070570}"/>
    <cellStyle name="Porcentaje" xfId="3" builtinId="5"/>
    <cellStyle name="Porcentaje 2" xfId="62" xr:uid="{06896BC1-29AB-44E8-83AA-798BDA277565}"/>
    <cellStyle name="Porcentaje 2 2" xfId="63" xr:uid="{6BA33F3F-3105-4BB5-A40B-67DABA448C2B}"/>
    <cellStyle name="Porcentaje 2 3" xfId="94" xr:uid="{F5437CCA-DAB6-478F-8D2B-32776FEA0603}"/>
    <cellStyle name="Porcentaje 3" xfId="64" xr:uid="{5B604351-F37E-42CC-B827-214CE13D9593}"/>
    <cellStyle name="Porcentual 2" xfId="65" xr:uid="{8E8B79C5-99FD-42D2-8AD3-B1EA83E257DC}"/>
    <cellStyle name="Porcentual 2 2" xfId="66" xr:uid="{3E52C5D3-5ECE-411A-B654-F50FC296EC8C}"/>
    <cellStyle name="Porcentual 2 3" xfId="67" xr:uid="{F3D7FE51-E9E6-4088-822B-5F54661F5AB5}"/>
    <cellStyle name="Porcentual 2 4" xfId="68" xr:uid="{CCE48A18-5633-4B6B-9A21-F2BDE372F282}"/>
    <cellStyle name="Porcentual 3" xfId="69" xr:uid="{5479A7A9-DEDA-4664-9359-D4AF29A44581}"/>
    <cellStyle name="Porcentual 4" xfId="70" xr:uid="{3F9F4A9B-6E89-427F-AE19-D23837F6A921}"/>
    <cellStyle name="Porcentual 5" xfId="71" xr:uid="{6DEAC34F-B6B5-473F-8335-4F75A0313EF5}"/>
  </cellStyles>
  <dxfs count="3">
    <dxf>
      <font>
        <condense val="0"/>
        <extend val="0"/>
        <color indexed="9"/>
      </font>
    </dxf>
    <dxf>
      <font>
        <condense val="0"/>
        <extend val="0"/>
        <color indexed="9"/>
      </font>
    </dxf>
    <dxf>
      <font>
        <condense val="0"/>
        <extend val="0"/>
        <color indexed="9"/>
      </font>
    </dxf>
  </dxfs>
  <tableStyles count="0" defaultTableStyle="TableStyleMedium2" defaultPivotStyle="PivotStyleLight16"/>
  <colors>
    <mruColors>
      <color rgb="FFF3F7FB"/>
      <color rgb="FFEDF3F9"/>
      <color rgb="FF005C9E"/>
      <color rgb="FFCAD7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tyles" Target="styles.xml"/><Relationship Id="rId79" Type="http://schemas.openxmlformats.org/officeDocument/2006/relationships/customXml" Target="../customXml/item2.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customXml" Target="../customXml/item3.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theme" Target="theme/theme1.xml"/><Relationship Id="rId78"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microsoft.com/office/2017/10/relationships/person" Target="persons/person.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6.xml.rels><?xml version="1.0" encoding="UTF-8" standalone="yes"?>
<Relationships xmlns="http://schemas.openxmlformats.org/package/2006/relationships"><Relationship Id="rId1" Type="http://schemas.openxmlformats.org/officeDocument/2006/relationships/hyperlink" Target="http://www.dipres.cl/598/w3-propertyvalue-15501.html"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BB3B2A-3D84-48D4-A136-D68272C4E7FB}">
  <dimension ref="A1:B92"/>
  <sheetViews>
    <sheetView tabSelected="1" topLeftCell="A31" workbookViewId="0">
      <selection activeCell="A42" sqref="A42"/>
    </sheetView>
  </sheetViews>
  <sheetFormatPr baseColWidth="10" defaultRowHeight="12.75" x14ac:dyDescent="0.2"/>
  <cols>
    <col min="1" max="1" width="13.28515625" style="4" bestFit="1" customWidth="1"/>
    <col min="2" max="16384" width="11.42578125" style="4"/>
  </cols>
  <sheetData>
    <row r="1" spans="1:2" x14ac:dyDescent="0.2">
      <c r="A1" s="17" t="s">
        <v>582</v>
      </c>
    </row>
    <row r="3" spans="1:2" x14ac:dyDescent="0.2">
      <c r="A3" s="17" t="s">
        <v>583</v>
      </c>
    </row>
    <row r="4" spans="1:2" x14ac:dyDescent="0.2">
      <c r="A4" s="735" t="str">
        <f>'C I.1.1'!A1</f>
        <v>Cuadro I.1.1</v>
      </c>
      <c r="B4" s="4" t="str">
        <f>'C I.1.1'!A2</f>
        <v>Supuestos macroeconómicos 2024</v>
      </c>
    </row>
    <row r="5" spans="1:2" x14ac:dyDescent="0.2">
      <c r="A5" s="735" t="str">
        <f>'C I.1.2'!A1</f>
        <v>Cuadro I.1.2</v>
      </c>
      <c r="B5" s="4" t="str">
        <f>'C I.1.2'!A2</f>
        <v>Detalle supuestos de crecimiento económico y cuenta corriente 2024</v>
      </c>
    </row>
    <row r="6" spans="1:2" x14ac:dyDescent="0.2">
      <c r="A6" s="735" t="str">
        <f>'C I.2.1'!A1</f>
        <v>Cuadro I.2.1 </v>
      </c>
      <c r="B6" s="4" t="str">
        <f>'C I.2.1'!A2</f>
        <v>Proyección de ingresos Gobierno Central Total 2024</v>
      </c>
    </row>
    <row r="7" spans="1:2" x14ac:dyDescent="0.2">
      <c r="A7" s="735" t="str">
        <f>'C I.2.2'!A1</f>
        <v>Cuadro I.2.2</v>
      </c>
      <c r="B7" s="4" t="str">
        <f>'C I.2.2'!A2</f>
        <v>Ingresos tributarios acumulados 2024</v>
      </c>
    </row>
    <row r="8" spans="1:2" x14ac:dyDescent="0.2">
      <c r="A8" s="735" t="str">
        <f>'C I.3.1'!A1</f>
        <v>Cuadro I.3.1</v>
      </c>
      <c r="B8" s="4" t="str">
        <f>'C I.3.1'!A2</f>
        <v>Parámetros de referencia del Balance Cíclicamente Ajustado 2024</v>
      </c>
    </row>
    <row r="9" spans="1:2" x14ac:dyDescent="0.2">
      <c r="A9" s="735" t="str">
        <f>'C I.3.2'!A1</f>
        <v>Cuadro I.3.2</v>
      </c>
      <c r="B9" s="4" t="str">
        <f>'C I.3.2'!A2</f>
        <v>Ingresos Cíclicamente Ajustados del Gobierno Central Total 2024</v>
      </c>
    </row>
    <row r="10" spans="1:2" x14ac:dyDescent="0.2">
      <c r="A10" s="735" t="str">
        <f>'C I.4.1'!A1</f>
        <v>Cuadro I.4.1</v>
      </c>
      <c r="B10" s="4" t="str">
        <f>'C I.4.1'!A2</f>
        <v>Gastos Gobierno Central Total 2024</v>
      </c>
    </row>
    <row r="11" spans="1:2" x14ac:dyDescent="0.2">
      <c r="A11" s="735" t="str">
        <f>'C I.4.2'!A1</f>
        <v>Cuadro I.4.2 </v>
      </c>
      <c r="B11" s="4" t="str">
        <f>'C I.4.2'!A2</f>
        <v>Gastos Gobierno Central Presupuestario a diciembre 2024</v>
      </c>
    </row>
    <row r="12" spans="1:2" x14ac:dyDescent="0.2">
      <c r="A12" s="735" t="str">
        <f>'C I.5.1'!A1</f>
        <v>Cuadro I.5.1</v>
      </c>
      <c r="B12" s="4" t="str">
        <f>'C I.5.1'!A2</f>
        <v>Balance del Gobierno Central Total 2024</v>
      </c>
    </row>
    <row r="13" spans="1:2" x14ac:dyDescent="0.2">
      <c r="A13" s="735" t="str">
        <f>'C I.6.1'!A1</f>
        <v>Cuadro I.6.1</v>
      </c>
      <c r="B13" s="4" t="str">
        <f>'C I.6.1'!A2</f>
        <v>Activos consolidados del Tesoro Público, cierre efectivo 2021-2024</v>
      </c>
    </row>
    <row r="14" spans="1:2" x14ac:dyDescent="0.2">
      <c r="A14" s="735" t="str">
        <f>'C I.7.1'!A1</f>
        <v>Cuadro I.7.1</v>
      </c>
      <c r="B14" s="4" t="str">
        <f>'C I.7.1'!A2</f>
        <v>Deuda Bruta del Gobierno Central, cierre 2024(1)</v>
      </c>
    </row>
    <row r="15" spans="1:2" x14ac:dyDescent="0.2">
      <c r="A15" s="735" t="str">
        <f>'C I.7.2'!A1</f>
        <v>Cuadro I.7.2</v>
      </c>
      <c r="B15" s="4" t="str">
        <f>'C I.7.2'!A2</f>
        <v xml:space="preserve">Stock de deuda del Gobierno Central por acreedor </v>
      </c>
    </row>
    <row r="16" spans="1:2" x14ac:dyDescent="0.2">
      <c r="A16" s="735" t="str">
        <f>'C I.7.3'!A1</f>
        <v>Cuadro I.7.3</v>
      </c>
      <c r="B16" s="4" t="str">
        <f>'C I.7.3'!A2</f>
        <v>Conciliación de Flujos y Saldos de la Deuda Bruta del Gobierno Central</v>
      </c>
    </row>
    <row r="17" spans="1:2" x14ac:dyDescent="0.2">
      <c r="A17" s="735" t="str">
        <f>'C I.7.4'!A1</f>
        <v>Cuadro I.7.4</v>
      </c>
      <c r="B17" s="4" t="str">
        <f>'C I.7.4'!A2</f>
        <v>Perfil de vencimiento de la Deuda Bruta del Gobierno Central</v>
      </c>
    </row>
    <row r="18" spans="1:2" x14ac:dyDescent="0.2">
      <c r="A18" s="735" t="str">
        <f>'C I.8.1'!A1</f>
        <v>Cuadro I.8.1</v>
      </c>
      <c r="B18" s="4" t="str">
        <f>'C I.8.1'!A2</f>
        <v>Posición Financiera Neta Gobierno Central Total, cierre efectivo 2021-2024(1)</v>
      </c>
    </row>
    <row r="20" spans="1:2" x14ac:dyDescent="0.2">
      <c r="A20" s="17" t="s">
        <v>584</v>
      </c>
    </row>
    <row r="21" spans="1:2" x14ac:dyDescent="0.2">
      <c r="A21" s="735" t="str">
        <f>'C II.1.1'!A1</f>
        <v>Cuadro II.1.1</v>
      </c>
      <c r="B21" s="4" t="str">
        <f>'C II.1.1'!A2</f>
        <v>Supuestos macroeconómicos 2025</v>
      </c>
    </row>
    <row r="22" spans="1:2" x14ac:dyDescent="0.2">
      <c r="A22" s="735" t="str">
        <f>'C II.1.2'!A1</f>
        <v>Cuadro II.1.2</v>
      </c>
      <c r="B22" s="4" t="str">
        <f>'C II.1.2'!A2</f>
        <v>Detalle supuestos de crecimiento económico y cuenta corriente 2025</v>
      </c>
    </row>
    <row r="23" spans="1:2" x14ac:dyDescent="0.2">
      <c r="A23" s="735" t="str">
        <f>'C II.2.1'!A1</f>
        <v>Cuadro II.2.1</v>
      </c>
      <c r="B23" s="4" t="str">
        <f>'C II.2.1'!A2</f>
        <v>Proyección de Ingresos Gobierno Central Total 2025</v>
      </c>
    </row>
    <row r="24" spans="1:2" x14ac:dyDescent="0.2">
      <c r="A24" s="735" t="str">
        <f>'C II.2.2'!A1</f>
        <v>Cuadro II.2.2</v>
      </c>
      <c r="B24" s="4" t="str">
        <f>'C II.2.2'!A2</f>
        <v>Proyección de ingresos tributarios netos 2025</v>
      </c>
    </row>
    <row r="25" spans="1:2" x14ac:dyDescent="0.2">
      <c r="A25" s="735" t="str">
        <f>'C II.3.1'!A1</f>
        <v>Cuadro II.3.1</v>
      </c>
      <c r="B25" s="4" t="str">
        <f>'C II.3.1'!A2</f>
        <v>Parámetros de referencia del Balance Cíclicamente Ajustado 2025</v>
      </c>
    </row>
    <row r="26" spans="1:2" x14ac:dyDescent="0.2">
      <c r="A26" s="735" t="str">
        <f>'C II.3.2'!A1</f>
        <v>Cuadro II.3.2</v>
      </c>
      <c r="B26" s="4" t="str">
        <f>'C II.3.2'!A2</f>
        <v>Proyección de ingresos cíclicamente ajustados Gobierno Central Total 2025</v>
      </c>
    </row>
    <row r="27" spans="1:2" x14ac:dyDescent="0.2">
      <c r="A27" s="735" t="str">
        <f>'C II.4.1'!A1</f>
        <v>Cuadro II.4.1 </v>
      </c>
      <c r="B27" s="4" t="str">
        <f>'C II.4.1'!A2</f>
        <v>Gasto del Gobierno Central Total 2025</v>
      </c>
    </row>
    <row r="28" spans="1:2" x14ac:dyDescent="0.2">
      <c r="A28" s="735" t="str">
        <f>'C II.4.2'!A1</f>
        <v>Cuadro II.4.2 </v>
      </c>
      <c r="B28" s="4" t="str">
        <f>'C II.4.2'!A2</f>
        <v>Balance del Gobierno Central Total 2025</v>
      </c>
    </row>
    <row r="29" spans="1:2" x14ac:dyDescent="0.2">
      <c r="A29" s="735" t="str">
        <f>'C II.5.1'!A1</f>
        <v>Cuadro II.5.1</v>
      </c>
      <c r="B29" s="4" t="str">
        <f>'C II.5.1'!A2</f>
        <v>Deuda Bruta del Gobierno Central, cierre estimado 2025(1)</v>
      </c>
    </row>
    <row r="30" spans="1:2" x14ac:dyDescent="0.2">
      <c r="A30" s="735" t="str">
        <f>'C II.6.1'!A1</f>
        <v>Cuadro II.6.1</v>
      </c>
      <c r="B30" s="4" t="str">
        <f>'C II.6.1'!A2</f>
        <v>Posición Financiera Neta Gobierno Central Total, cierre estimado 2025(1)</v>
      </c>
    </row>
    <row r="31" spans="1:2" x14ac:dyDescent="0.2">
      <c r="A31" s="17"/>
    </row>
    <row r="32" spans="1:2" x14ac:dyDescent="0.2">
      <c r="A32" s="17" t="s">
        <v>585</v>
      </c>
    </row>
    <row r="33" spans="1:2" x14ac:dyDescent="0.2">
      <c r="A33" s="735" t="str">
        <f>'C III.3.1'!A1</f>
        <v>Cuadro III.3.1</v>
      </c>
      <c r="B33" s="4" t="str">
        <f>'C III.3.1'!A2</f>
        <v>Supuestos macroeconómicos 2026-2029</v>
      </c>
    </row>
    <row r="34" spans="1:2" x14ac:dyDescent="0.2">
      <c r="A34" s="735" t="str">
        <f>'C III.3.2'!A1</f>
        <v>Cuadro III.3.2</v>
      </c>
      <c r="B34" s="4" t="str">
        <f>'C III.3.2'!A2</f>
        <v>Detalle supuestos de crecimiento económico y cuenta corriente 2026-2029</v>
      </c>
    </row>
    <row r="35" spans="1:2" x14ac:dyDescent="0.2">
      <c r="A35" s="735" t="str">
        <f>'C III.4.1'!A1</f>
        <v>Cuadro III.4.1</v>
      </c>
      <c r="B35" s="4" t="str">
        <f>'C III.4.1'!A2</f>
        <v>Ingresos del Gobierno Central Total 2026-2029</v>
      </c>
    </row>
    <row r="36" spans="1:2" x14ac:dyDescent="0.2">
      <c r="A36" s="735" t="str">
        <f>'C III.4.2'!A1</f>
        <v>Cuadro III.4.2</v>
      </c>
      <c r="B36" s="4" t="str">
        <f>'C III.4.2'!A2</f>
        <v>Parámetros de referencia del Balance Cíclicamente Ajustado 2026-2029</v>
      </c>
    </row>
    <row r="37" spans="1:2" x14ac:dyDescent="0.2">
      <c r="A37" s="735" t="str">
        <f>'C III.4.3'!A1</f>
        <v>Cuadro III.4.3</v>
      </c>
      <c r="B37" s="4" t="str">
        <f>'C III.4.3'!A2</f>
        <v>Ingresos Cíclicamente ajustados del Gobierno Central Total 2026-2029</v>
      </c>
    </row>
    <row r="38" spans="1:2" x14ac:dyDescent="0.2">
      <c r="A38" s="735" t="str">
        <f>'C III.5.1'!A1</f>
        <v>Cuadro III.5.1</v>
      </c>
      <c r="B38" s="4" t="str">
        <f>'C III.5.1'!A2</f>
        <v>Actualización de gastos comprometidos para el Gobierno Central Total 2026-2029</v>
      </c>
    </row>
    <row r="39" spans="1:2" x14ac:dyDescent="0.2">
      <c r="A39" s="735" t="str">
        <f>'C III.5.2'!A1</f>
        <v>Cuadro III.5.2</v>
      </c>
      <c r="B39" s="4" t="str">
        <f>'C III.5.2'!A2</f>
        <v>Gastos Comprometidos 2026-2029</v>
      </c>
    </row>
    <row r="40" spans="1:2" x14ac:dyDescent="0.2">
      <c r="A40" s="735" t="str">
        <f>'C III.6.1'!A1</f>
        <v>Cuadro III.6.1</v>
      </c>
      <c r="B40" s="4" t="str">
        <f>'C III.6.1'!A2</f>
        <v>Balances del Gobierno Central Total 2026-2029</v>
      </c>
    </row>
    <row r="41" spans="1:2" x14ac:dyDescent="0.2">
      <c r="A41" s="735" t="str">
        <f>'C III.6.2'!A1</f>
        <v>Cuadro III.6.2</v>
      </c>
      <c r="B41" s="4" t="str">
        <f>'C III.6.2'!A2</f>
        <v>Gasto compatible con la meta de Balance Estructural</v>
      </c>
    </row>
    <row r="42" spans="1:2" x14ac:dyDescent="0.2">
      <c r="A42" s="735" t="str">
        <f>'C III.7.1'!A1</f>
        <v>Cuadro III.7.1</v>
      </c>
      <c r="B42" s="4" t="str">
        <f>'C III.7.1'!A2</f>
        <v>Deuda Bruta del Gobierno Central, cierre estimado 2026-2029</v>
      </c>
    </row>
    <row r="43" spans="1:2" x14ac:dyDescent="0.2">
      <c r="A43" s="735" t="str">
        <f>'C III.8.1'!A1</f>
        <v>Cuadro III.8.1</v>
      </c>
      <c r="B43" s="4" t="str">
        <f>'C III.8.1'!A2</f>
        <v>Posición Financiera Neta Gobierno Central Total, cierre estimado 2026-2029</v>
      </c>
    </row>
    <row r="44" spans="1:2" x14ac:dyDescent="0.2">
      <c r="A44" s="735" t="str">
        <f>'C III.9.1'!A1</f>
        <v>Cuadro III.9.1</v>
      </c>
      <c r="B44" s="4" t="str">
        <f>'C III.9.1'!A2</f>
        <v>Escenarios macroeconómicos alternativos</v>
      </c>
    </row>
    <row r="45" spans="1:2" x14ac:dyDescent="0.2">
      <c r="A45" s="735" t="str">
        <f>'C III.9.2'!A1</f>
        <v>Cuadro III.9.2</v>
      </c>
      <c r="B45" s="4" t="str">
        <f>'C III.9.2'!A2</f>
        <v>Balances del Gobierno Central Total 2026-2029, Escenario Pesimista</v>
      </c>
    </row>
    <row r="46" spans="1:2" x14ac:dyDescent="0.2">
      <c r="A46" s="735" t="str">
        <f>'C III.9.3'!A1</f>
        <v>Cuadro III.9.3</v>
      </c>
      <c r="B46" s="4" t="str">
        <f>'C III.9.3'!A2</f>
        <v>Balances del Gobierno Central Total 2026-2029, Escenario Optimista</v>
      </c>
    </row>
    <row r="47" spans="1:2" x14ac:dyDescent="0.2">
      <c r="A47" s="735" t="str">
        <f>'C III.9.4'!A1</f>
        <v>Cuadro III.9.4</v>
      </c>
      <c r="B47" s="4" t="str">
        <f>'C III.9.4'!A2</f>
        <v>Posición Financiera Neta Gobierno Central Total, trayectorias estimadas 2026-2029</v>
      </c>
    </row>
    <row r="49" spans="1:2" x14ac:dyDescent="0.2">
      <c r="A49" s="17" t="s">
        <v>587</v>
      </c>
    </row>
    <row r="50" spans="1:2" x14ac:dyDescent="0.2">
      <c r="A50" s="735" t="str">
        <f>'C A.I.1'!A1</f>
        <v>Cuadro A.I.1</v>
      </c>
      <c r="B50" s="4" t="str">
        <f>'C A.I.1'!A2</f>
        <v>Variables estructurales para 2024</v>
      </c>
    </row>
    <row r="51" spans="1:2" x14ac:dyDescent="0.2">
      <c r="A51" s="735" t="str">
        <f>'C A.I.2'!A1</f>
        <v>Cuadro A.I.2</v>
      </c>
      <c r="B51" s="4" t="str">
        <f>'C A.I.2'!A2</f>
        <v>Proyección de variables económicas efectivas 2024</v>
      </c>
    </row>
    <row r="52" spans="1:2" x14ac:dyDescent="0.2">
      <c r="A52" s="735" t="str">
        <f>'C A.I.3'!A1</f>
        <v>Cuadro A.I.3</v>
      </c>
      <c r="B52" s="4" t="str">
        <f>'C A.I.3'!A2</f>
        <v>Ingresos efectivos, componente cíclico e ingresos cíclicamente ajustados 2024</v>
      </c>
    </row>
    <row r="53" spans="1:2" x14ac:dyDescent="0.2">
      <c r="A53" s="735" t="str">
        <f>'C A.I.4'!A1</f>
        <v>Cuadro A.I.4</v>
      </c>
      <c r="B53" s="4" t="str">
        <f>'C A.I.4'!A2</f>
        <v>Balance Cíclicamente Ajustado del Gobierno Central Total 2024</v>
      </c>
    </row>
    <row r="54" spans="1:2" x14ac:dyDescent="0.2">
      <c r="A54" s="735" t="str">
        <f>'C A.I.5'!A1</f>
        <v>Cuadro A.I.5</v>
      </c>
      <c r="B54" s="4" t="str">
        <f>'C A.I.5'!A2</f>
        <v>Variables estructurales para 2025</v>
      </c>
    </row>
    <row r="55" spans="1:2" x14ac:dyDescent="0.2">
      <c r="A55" s="735" t="str">
        <f>'C A.I.6'!A1</f>
        <v>Cuadro A.I.6</v>
      </c>
      <c r="B55" s="4" t="str">
        <f>'C A.I.6'!A2</f>
        <v>Proyección de variables económicas efectivas 2025</v>
      </c>
    </row>
    <row r="56" spans="1:2" x14ac:dyDescent="0.2">
      <c r="A56" s="735" t="str">
        <f>'C A.I.7'!A1</f>
        <v>Cuadro A.I.7</v>
      </c>
      <c r="B56" s="4" t="str">
        <f>'C A.I.7'!A2</f>
        <v>Ingresos efectivos, componente cíclico e ingresos cíclicamente ajustados 2025</v>
      </c>
    </row>
    <row r="57" spans="1:2" x14ac:dyDescent="0.2">
      <c r="A57" s="735" t="str">
        <f>'C A.I.8'!A1</f>
        <v>Cuadro A.I.8</v>
      </c>
      <c r="B57" s="4" t="str">
        <f>'C A.I.8'!A2</f>
        <v>Balance Cíclicamente Ajustado del Gobierno Central Total 2025</v>
      </c>
    </row>
    <row r="58" spans="1:2" x14ac:dyDescent="0.2">
      <c r="A58" s="17"/>
    </row>
    <row r="59" spans="1:2" x14ac:dyDescent="0.2">
      <c r="A59" s="17" t="s">
        <v>586</v>
      </c>
    </row>
    <row r="60" spans="1:2" x14ac:dyDescent="0.2">
      <c r="A60" s="735" t="str">
        <f>'C A.II.1'!A1</f>
        <v>Cuadro A.II.1</v>
      </c>
      <c r="B60" s="4" t="str">
        <f>'C A.II.1'!A2</f>
        <v>Supuestos macroeconómicos 2025-2029</v>
      </c>
    </row>
    <row r="61" spans="1:2" x14ac:dyDescent="0.2">
      <c r="A61" s="735" t="str">
        <f>'C A.II.2'!A1</f>
        <v>Cuadro A.II.2</v>
      </c>
      <c r="B61" s="4" t="str">
        <f>'C A.II.2'!A2</f>
        <v>Ingresos Tributarios GMP10 moneda nacional y extranjera</v>
      </c>
    </row>
    <row r="62" spans="1:2" x14ac:dyDescent="0.2">
      <c r="A62" s="735" t="str">
        <f>'C A.II.3'!A1</f>
        <v>Cuadro A.II.3</v>
      </c>
      <c r="B62" s="4" t="str">
        <f>'C A.II.3'!A2&amp;" del "&amp;'C A.II.3'!A3&amp;" "&amp;'C A.II.3'!A5</f>
        <v>Estado de Operaciones 2024-2025 del Gobierno Central Total (millones de pesos de cada año)</v>
      </c>
    </row>
    <row r="63" spans="1:2" x14ac:dyDescent="0.2">
      <c r="A63" s="735" t="str">
        <f>'C A.II.4'!A1</f>
        <v>Cuadro A.II.4</v>
      </c>
      <c r="B63" s="4" t="str">
        <f>'C A.II.4'!A2&amp;" del "&amp;'C A.II.4'!A3&amp;" "&amp;'C A.II.4'!A5</f>
        <v>Estado de Operaciones 2024-2025 del Gobierno Central Total (millones de pesos 2025)</v>
      </c>
    </row>
    <row r="64" spans="1:2" x14ac:dyDescent="0.2">
      <c r="A64" s="735" t="str">
        <f>'C A.II.5'!A1</f>
        <v>Cuadro A.II.5</v>
      </c>
      <c r="B64" s="4" t="str">
        <f>'C A.II.5'!A2&amp;" del "&amp;'C A.II.5'!A3&amp;" "&amp;'C A.II.5'!A5</f>
        <v>Estado de Operaciones 2024-2025 del Gobierno Central Total (% del PIB)</v>
      </c>
    </row>
    <row r="65" spans="1:2" x14ac:dyDescent="0.2">
      <c r="A65" s="735" t="str">
        <f>'C A.II.6'!A1</f>
        <v>Cuadro A.II.6</v>
      </c>
      <c r="B65" s="4" t="str">
        <f>'C A.II.6'!A2&amp;" del "&amp;'C A.II.6'!A3&amp;" "&amp;'C A.II.6'!A5</f>
        <v>Estado de Operaciones 2024-2025 del Gobierno Central Presupuestario (millones de pesos de cada año)</v>
      </c>
    </row>
    <row r="66" spans="1:2" x14ac:dyDescent="0.2">
      <c r="A66" s="735" t="str">
        <f>'C A.II.7'!A1</f>
        <v>Cuadro A.II.7</v>
      </c>
      <c r="B66" s="4" t="str">
        <f>'C A.II.7'!A2&amp;" del "&amp;'C A.II.7'!A3&amp;" "&amp;'C A.II.7'!A5</f>
        <v>Estado de Operaciones 2024-2025 del Gobierno Central Presupuestario (millones de pesos 2025)</v>
      </c>
    </row>
    <row r="67" spans="1:2" x14ac:dyDescent="0.2">
      <c r="A67" s="735" t="str">
        <f>'C A.II.8'!A1</f>
        <v>Cuadro A.II.8</v>
      </c>
      <c r="B67" s="4" t="str">
        <f>'C A.II.8'!A2&amp;" del "&amp;'C A.II.8'!A3&amp;" "&amp;'C A.II.8'!A5</f>
        <v>Estado de Operaciones 2024-2025 del Gobierno Central Presupuestario (% del PIB)</v>
      </c>
    </row>
    <row r="68" spans="1:2" x14ac:dyDescent="0.2">
      <c r="A68" s="735" t="str">
        <f>'C A.II.9'!A1</f>
        <v>Cuadro A.II.9</v>
      </c>
      <c r="B68" s="4" t="str">
        <f>'C A.II.9'!A2&amp;" - "&amp;'C A.II.9'!A3&amp;" "&amp;'C A.II.9'!A4</f>
        <v>Ingresos por Impuestos - Ejecución Presupuestaria Consolidada (millones de pesos de cada año)</v>
      </c>
    </row>
    <row r="69" spans="1:2" x14ac:dyDescent="0.2">
      <c r="A69" s="735" t="str">
        <f>'C A.II.10'!A1</f>
        <v>Cuadro A.II.10</v>
      </c>
      <c r="B69" s="4" t="str">
        <f>'C A.II.10'!A2&amp;" - "&amp;'C A.II.10'!A3&amp;" "&amp;'C A.II.10'!A4</f>
        <v>Ingresos por Impuestos - Ejecución Presupuestaria Consolidada (millones de pesos 2025)</v>
      </c>
    </row>
    <row r="70" spans="1:2" x14ac:dyDescent="0.2">
      <c r="A70" s="735" t="str">
        <f>'C A.II.11'!A1</f>
        <v>Cuadro A.II.11</v>
      </c>
      <c r="B70" s="4" t="str">
        <f>'C A.II.11'!A2&amp;" - "&amp;'C A.II.11'!A3&amp;" "&amp;'C A.II.11'!A4</f>
        <v>Ingresos por Impuestos - Ejecución Presupuestaria Mineras Privadas Consolidadas (millones de pesos de cada año)</v>
      </c>
    </row>
    <row r="71" spans="1:2" x14ac:dyDescent="0.2">
      <c r="A71" s="735" t="str">
        <f>'C A.II.12'!A1</f>
        <v>Cuadro A.II.12</v>
      </c>
      <c r="B71" s="4" t="str">
        <f>'C A.II.12'!A2&amp;" - "&amp;'C A.II.12'!A3&amp;" "&amp;'C A.II.12'!A4</f>
        <v>Ingresos por Impuestos - Ejecución Presupuestaria Mineras Privadas Consolidadas (millones de pesos 2025)</v>
      </c>
    </row>
    <row r="72" spans="1:2" x14ac:dyDescent="0.2">
      <c r="A72" s="735" t="str">
        <f>'C A.II.13'!A1</f>
        <v>Cuadro A.II.13</v>
      </c>
      <c r="B72" s="4" t="str">
        <f>'C A.II.13'!A2&amp;" - "&amp;'C A.II.13'!A3&amp;" "&amp;'C A.II.13'!A4</f>
        <v>Ingresos por Impuestos - Ejecución Presupuestaria Sin Mineras Privadas Consolidado (millones de pesos de cada año)</v>
      </c>
    </row>
    <row r="73" spans="1:2" x14ac:dyDescent="0.2">
      <c r="A73" s="735" t="str">
        <f>'C A.II.14'!A1</f>
        <v>Cuadro A.II.14</v>
      </c>
      <c r="B73" s="4" t="str">
        <f>'C A.II.14'!A2&amp;" - "&amp;'C A.II.14'!A3&amp;" "&amp;'C A.II.14'!A4</f>
        <v>Ingresos por Impuestos - Ejecución Presupuestaria Sin Mineras Privadas Consolidado (millones de pesos 2025)</v>
      </c>
    </row>
    <row r="74" spans="1:2" x14ac:dyDescent="0.2">
      <c r="A74" s="17"/>
    </row>
    <row r="75" spans="1:2" x14ac:dyDescent="0.2">
      <c r="A75" s="17" t="s">
        <v>588</v>
      </c>
    </row>
    <row r="76" spans="1:2" x14ac:dyDescent="0.2">
      <c r="A76" s="735" t="str">
        <f>'C A.III.1'!A1</f>
        <v>Cuadro A.III.1</v>
      </c>
      <c r="B76" s="4" t="str">
        <f>'C A.III.1'!A2&amp;" "&amp;'C A.III.1'!A3</f>
        <v>Informes financieros de Proyectos de Ley enviados entre septiembre y diciembre 2024, con efectos en los gastos fiscales(1)</v>
      </c>
    </row>
    <row r="77" spans="1:2" x14ac:dyDescent="0.2">
      <c r="A77" s="735" t="str">
        <f>'C A.III.2'!A1</f>
        <v>Cuadro A.III.2</v>
      </c>
      <c r="B77" s="4" t="str">
        <f>'C A.III.2'!A2 &amp;" "&amp;'C A.III.2'!A3</f>
        <v>Informes financieros de Proyectos de Ley enviados entre septiembre y diciembre 2024, con efectos en los ingresos fiscales</v>
      </c>
    </row>
    <row r="78" spans="1:2" x14ac:dyDescent="0.2">
      <c r="A78" s="735" t="str">
        <f>'C A.III.3'!A1</f>
        <v>Cuadro A.III.3</v>
      </c>
      <c r="B78" s="4" t="str">
        <f>'C A.III.3'!A2&amp;" "&amp;'C A.III.3'!A3</f>
        <v>Informes financieros de Proyectos de Ley enviados entre septiembre y diciembre 2024, sin efecto en gastos o ingresos fiscales</v>
      </c>
    </row>
    <row r="79" spans="1:2" x14ac:dyDescent="0.2">
      <c r="A79" s="17"/>
    </row>
    <row r="80" spans="1:2" x14ac:dyDescent="0.2">
      <c r="A80" s="70" t="s">
        <v>1110</v>
      </c>
    </row>
    <row r="81" spans="1:2" x14ac:dyDescent="0.2">
      <c r="A81" s="735" t="str">
        <f>'C R.1.1'!A1</f>
        <v>Cuadro R.1.1</v>
      </c>
      <c r="B81" s="18" t="str">
        <f>'C R.1.1'!A2</f>
        <v>Deterioro de Balances Fiscales 2024</v>
      </c>
    </row>
    <row r="82" spans="1:2" x14ac:dyDescent="0.2">
      <c r="A82" s="735" t="str">
        <f>'C R.1.2'!A1</f>
        <v>Cuadro R.1.2</v>
      </c>
      <c r="B82" s="4" t="str">
        <f>'C R.1.2'!A2</f>
        <v>Cumplimiento de metas fiscales en países latinoamericanos 2024</v>
      </c>
    </row>
    <row r="83" spans="1:2" x14ac:dyDescent="0.2">
      <c r="A83" s="18"/>
    </row>
    <row r="84" spans="1:2" x14ac:dyDescent="0.2">
      <c r="A84" s="70" t="s">
        <v>691</v>
      </c>
    </row>
    <row r="85" spans="1:2" x14ac:dyDescent="0.2">
      <c r="A85" s="735" t="str">
        <f>'C R.3.1'!A1</f>
        <v>Cuadro R.3.1</v>
      </c>
      <c r="B85" s="18" t="str">
        <f>'C R.3.1'!A2</f>
        <v>Gasto incremental informes financieros de 2024</v>
      </c>
    </row>
    <row r="86" spans="1:2" x14ac:dyDescent="0.2">
      <c r="A86" s="735" t="str">
        <f>'C R.3.2'!A1</f>
        <v>Cuadro R.3.2</v>
      </c>
      <c r="B86" s="18" t="str">
        <f>'C R.3.2'!A2</f>
        <v>Disminución de ingresos informes financieros de 2024</v>
      </c>
    </row>
    <row r="87" spans="1:2" x14ac:dyDescent="0.2">
      <c r="A87" s="18"/>
    </row>
    <row r="88" spans="1:2" x14ac:dyDescent="0.2">
      <c r="A88" s="70" t="s">
        <v>690</v>
      </c>
    </row>
    <row r="89" spans="1:2" x14ac:dyDescent="0.2">
      <c r="A89" s="735" t="str">
        <f>'C R.4.1'!A1</f>
        <v>Cuadro R.4.1</v>
      </c>
      <c r="B89" s="4" t="str">
        <f>'C R.4.1'!A2</f>
        <v>Estimación del efecto de cambios al sistema tributario llevados a cabo desde 2020 sobre la recaudación fiscal</v>
      </c>
    </row>
    <row r="90" spans="1:2" x14ac:dyDescent="0.2">
      <c r="A90" s="735" t="str">
        <f>'C R.4.2'!A1</f>
        <v>Cuadro R.4.2</v>
      </c>
      <c r="B90" s="4" t="str">
        <f>'C R.4.2'!A2</f>
        <v>Estimación del efecto cambios al sistema tributario: medidas consideradas en IFP 3T24</v>
      </c>
    </row>
    <row r="92" spans="1:2" x14ac:dyDescent="0.2">
      <c r="A92" s="70"/>
    </row>
  </sheetData>
  <hyperlinks>
    <hyperlink ref="A4" location="'C I.1.1'!A1" display="'C I.1.1'!A1" xr:uid="{9ABA3F71-4583-4923-8AD7-21876B1135C6}"/>
    <hyperlink ref="A5" location="'C I.1.2'!A1" display="'C I.1.2'!A1" xr:uid="{586F0D22-F7E3-4BF0-B521-C1644E2CEB98}"/>
    <hyperlink ref="A6" location="'C I.2.1'!A1" display="'C I.2.1'!A1" xr:uid="{BB6C7218-C9A4-4532-9777-601974823762}"/>
    <hyperlink ref="A7" location="'C I.2.2'!A1" display="'C I.2.2'!A1" xr:uid="{447B05F3-4F82-42B4-9BCB-136C7A0DF1F6}"/>
    <hyperlink ref="A8" location="'C I.3.1'!A1" display="'C I.3.1'!A1" xr:uid="{A54ECA53-E498-4D2A-A622-CD61FD4A0F83}"/>
    <hyperlink ref="A9" location="'C I.3.2'!A1" display="'C I.3.2'!A1" xr:uid="{735D8B80-58E8-4A38-B7C3-DE61CF2C223C}"/>
    <hyperlink ref="A10" location="'C I.4.1'!A1" display="'C I.4.1'!A1" xr:uid="{F7C8371C-6BAE-4C2B-AD3B-87349CE56A01}"/>
    <hyperlink ref="A11" location="'C I.4.2'!A1" display="'C I.4.2'!A1" xr:uid="{57661506-0CE0-4B31-BA05-76C201FC3C8D}"/>
    <hyperlink ref="A12" location="'C I.5.1'!A1" display="'C I.5.1'!A1" xr:uid="{34ACC20E-1963-476C-BFA1-EBA56FF1AE4D}"/>
    <hyperlink ref="A13" location="'C I.6.1'!A1" display="'C I.6.1'!A1" xr:uid="{B1DB3D7F-F1C2-4923-AE3E-7D684D6D2190}"/>
    <hyperlink ref="A14" location="'C I.7.1'!A1" display="'C I.7.1'!A1" xr:uid="{E7CE8D88-3CFB-4BB0-81B9-9BE3D687A442}"/>
    <hyperlink ref="A15" location="'C I.7.2'!A1" display="'C I.7.2'!A1" xr:uid="{29F7BB1D-8AA5-4A21-AA1D-24E82874EA96}"/>
    <hyperlink ref="A16" location="'C I.7.3'!A1" display="'C I.7.3'!A1" xr:uid="{C4C2AEA0-F50F-4822-AEB1-69DCB3EBDF1B}"/>
    <hyperlink ref="A17" location="'C I.7.4'!A1" display="'C I.7.4'!A1" xr:uid="{17E8AE9F-EFB1-43EE-B719-C93BC456A32E}"/>
    <hyperlink ref="A18" location="'C I.8.1'!A1" display="'C I.8.1'!A1" xr:uid="{23F091B8-386A-41D7-BD5B-A35552229222}"/>
    <hyperlink ref="A21" location="'C II.1.1'!A1" display="'C II.1.1'!A1" xr:uid="{EDB3DE93-F3CB-44DC-9EED-7D3611CEF1E6}"/>
    <hyperlink ref="A22" location="'C II.1.2'!A1" display="'C II.1.2'!A1" xr:uid="{C8C01C79-0FDC-4639-B86E-C013E3031C8F}"/>
    <hyperlink ref="A23" location="'C II.2.1'!A1" display="'C II.2.1'!A1" xr:uid="{F2305525-BC7C-4FB1-A7D1-7628497406DC}"/>
    <hyperlink ref="A24" location="'C II.2.2'!A1" display="'C II.2.2'!A1" xr:uid="{FF8EB778-AF02-4B9E-A451-E6EE08E0F7E7}"/>
    <hyperlink ref="A25" location="'C II.3.1'!A1" display="'C II.3.1'!A1" xr:uid="{498AB316-9D59-442C-BDF5-936FD798F907}"/>
    <hyperlink ref="A26" location="'C II.3.2'!A1" display="'C II.3.2'!A1" xr:uid="{7BA7ED34-FFE7-4831-99E7-EAAA3437E008}"/>
    <hyperlink ref="A27" location="'C II.4.1'!A1" display="'C II.4.1'!A1" xr:uid="{6BFA81C3-5CBD-4C1B-B393-05291C27795C}"/>
    <hyperlink ref="A28" location="'C II.4.2'!A1" display="'C II.4.2'!A1" xr:uid="{556B0AA5-8885-4822-80C9-85E31124780E}"/>
    <hyperlink ref="A29" location="'C II.5.1'!A1" display="'C II.5.1'!A1" xr:uid="{4B4B27D9-CB0E-4230-BFA4-D27B1DB26E36}"/>
    <hyperlink ref="A30" location="'C II.6.1'!A1" display="'C II.6.1'!A1" xr:uid="{04DE715D-413A-4F99-BE50-556C749DF11E}"/>
    <hyperlink ref="A33" location="'C III.3.1'!A1" display="'C III.3.1'!A1" xr:uid="{6B5D0049-1865-49A4-A0AB-DDEAE0C52F41}"/>
    <hyperlink ref="A34" location="'C III.3.2'!A1" display="'C III.3.2'!A1" xr:uid="{1B6E04E9-3B06-4B57-9B2C-C80E6DAECCA3}"/>
    <hyperlink ref="A35" location="'C III.4.1'!A1" display="'C III.4.1'!A1" xr:uid="{851C9B60-418A-41FD-8F0D-1CD53789F2B3}"/>
    <hyperlink ref="A38" location="'C III.5.1'!A1" display="'C III.5.1'!A1" xr:uid="{D702CC02-6BF2-4F15-A8DB-898CC0E5F5EA}"/>
    <hyperlink ref="A39" location="'C III.5.2'!A1" display="'C III.5.2'!A1" xr:uid="{7BCAC769-0453-4617-A721-6C5470A6F69A}"/>
    <hyperlink ref="A40" location="'C III.6.1'!A1" display="'C III.6.1'!A1" xr:uid="{33F5FE31-8A0D-488D-BFF6-1745BC691E64}"/>
    <hyperlink ref="A41" location="'C III.6.2'!A1" display="'C III.6.2'!A1" xr:uid="{0D1C2034-38CE-487C-838C-FB4064EB0F17}"/>
    <hyperlink ref="A42" location="'C III.7.1'!A1" display="'C III.7.1'!A1" xr:uid="{590B0D24-E010-4860-BDE9-12B7C6C93660}"/>
    <hyperlink ref="A43" location="'C III.8.1'!A1" display="'C III.8.1'!A1" xr:uid="{B21632D2-127F-47DC-8DCF-93DC157F6746}"/>
    <hyperlink ref="A44" location="'C III.9.1'!A1" display="'C III.9.1'!A1" xr:uid="{B97E027F-83DB-4905-BFC7-F9E2BEA2F334}"/>
    <hyperlink ref="A45" location="'C III.9.2'!A1" display="'C III.9.2'!A1" xr:uid="{85C1A7F6-EC47-4E79-8AC8-8456122910F8}"/>
    <hyperlink ref="A46" location="'C III.9.3'!A1" display="'C III.9.3'!A1" xr:uid="{9AF3A214-DC4A-4522-9B3C-B65D08E1F4B8}"/>
    <hyperlink ref="A47" location="'C III.9.4'!A1" display="'C III.9.4'!A1" xr:uid="{75A07E33-5C90-4FFE-A1A7-AF0552968942}"/>
    <hyperlink ref="A50" location="'C A.I.1'!A1" display="'C A.I.1'!A1" xr:uid="{F92A7ED7-D576-4E09-9962-4423A4EE6553}"/>
    <hyperlink ref="A51" location="'C A.I.2'!A1" display="'C A.I.2'!A1" xr:uid="{E27733B5-344D-4DCA-9105-4E4EA03A49D6}"/>
    <hyperlink ref="A52" location="'C A.I.3'!A1" display="'C A.I.3'!A1" xr:uid="{E8902B69-6969-413B-8250-6CAAF491945C}"/>
    <hyperlink ref="A53" location="'C A.I.4'!A1" display="'C A.I.4'!A1" xr:uid="{7C7E0695-C8A2-4DF5-B4FA-11178B8228E1}"/>
    <hyperlink ref="A54" location="'C A.I.5'!A1" display="'C A.I.5'!A1" xr:uid="{3F39A587-F295-45C9-97D5-943FBB0B32E2}"/>
    <hyperlink ref="A55" location="'C A.I.6'!A1" display="'C A.I.6'!A1" xr:uid="{EEBB460A-D0BB-4E5F-9738-1C2DDA16E37A}"/>
    <hyperlink ref="A56" location="'C A.I.7'!A1" display="'C A.I.7'!A1" xr:uid="{1CFA6B30-29D2-460E-9468-6203A588A61F}"/>
    <hyperlink ref="A57" location="'C A.I.8'!A1" display="'C A.I.8'!A1" xr:uid="{136FA540-1644-492D-9057-A7CAEB6D63FB}"/>
    <hyperlink ref="A60" location="'C A.II.1'!A1" display="'C A.II.1'!A1" xr:uid="{8AD2D512-F278-4CAA-A4CC-296F8F16560A}"/>
    <hyperlink ref="A61" location="'C A.II.2'!A1" display="'C A.II.2'!A1" xr:uid="{D24E0D22-00FC-4C3B-BFCE-7B0ED903EE3E}"/>
    <hyperlink ref="A62" location="'C A.II.3'!A1" display="'C A.II.3'!A1" xr:uid="{1F7E0BBD-9972-4501-A022-F75FCD3E3405}"/>
    <hyperlink ref="A63" location="'C A.II.4'!A1" display="'C A.II.4'!A1" xr:uid="{0EB65D29-AD80-428A-B8A3-D5815CA5FCA9}"/>
    <hyperlink ref="A64" location="'C A.II.5'!A1" display="'C A.II.5'!A1" xr:uid="{77302846-05AF-4260-9CEA-8688CDE82ACF}"/>
    <hyperlink ref="A65" location="'C A.II.6'!A1" display="'C A.II.6'!A1" xr:uid="{3C3EB1D8-3AD1-40EA-85A3-304D2C99DFE9}"/>
    <hyperlink ref="A66" location="'C A.II.7'!A1" display="'C A.II.7'!A1" xr:uid="{6F0A31F9-50D5-4ED1-B9BD-ABA7FC740077}"/>
    <hyperlink ref="A67" location="'C A.II.8'!A1" display="'C A.II.8'!A1" xr:uid="{40EEBF43-4F16-488A-8132-AB5BB573FB93}"/>
    <hyperlink ref="A68" location="'C A.II.9'!A1" display="'C A.II.9'!A1" xr:uid="{64441966-0CB3-423B-BA20-DB2AC3386C0F}"/>
    <hyperlink ref="A69" location="'C A.II.10'!A1" display="'C A.II.10'!A1" xr:uid="{68F328FB-1D66-4C42-83C0-D0AB1E32EA72}"/>
    <hyperlink ref="A70" location="'C A.II.11'!A1" display="'C A.II.11'!A1" xr:uid="{03B40CA0-9FBB-4630-A99B-7A8004BCB5D3}"/>
    <hyperlink ref="A71" location="'C A.II.12'!A1" display="'C A.II.12'!A1" xr:uid="{569E06EA-6685-45CE-BC24-DCD75C646FB2}"/>
    <hyperlink ref="A72" location="'C A.II.13'!A1" display="'C A.II.13'!A1" xr:uid="{A0CBC9A4-9322-4799-9F93-CA0EB88D0BFE}"/>
    <hyperlink ref="A73" location="'C A.II.14'!A1" display="'C A.II.14'!A1" xr:uid="{E6A977F3-C282-45D1-827F-372694A84261}"/>
    <hyperlink ref="A76" location="'C A.III.1'!A1" display="'C A.III.1'!A1" xr:uid="{916A5D9C-67E4-4AC3-AFA7-1CD9659B5E66}"/>
    <hyperlink ref="A77" location="'C A.III.2'!A1" display="'C A.III.2'!A1" xr:uid="{90D9C4A8-3269-45FF-87EB-CD06351D498B}"/>
    <hyperlink ref="A78" location="'C A.III.3'!A1" display="'C A.III.3'!A1" xr:uid="{8EF49351-176A-42B9-86D8-517BC3FFD7F2}"/>
    <hyperlink ref="A36" location="'C III.4.2'!A1" display="'C III.4.2'!A1" xr:uid="{7DB709E5-6A74-4593-9324-3D757EAED0F3}"/>
    <hyperlink ref="A37" location="'C III.4.3'!A1" display="'C III.4.3'!A1" xr:uid="{0E02950B-51BF-431D-83B5-2EC08D79CB44}"/>
    <hyperlink ref="A81" location="'C R.1.1'!A1" display="'C R.1.1'!A1" xr:uid="{33B81FE9-0D04-4EDD-99C0-13A884E752BD}"/>
    <hyperlink ref="A82" location="'C R.1.2'!A1" display="'C R.1.2'!A1" xr:uid="{46E6F6F3-0E4F-4650-B970-A722720ECA93}"/>
    <hyperlink ref="A85" location="'C R.3.1'!A1" display="'C R.3.1'!A1" xr:uid="{8F980EA2-1230-4967-9A44-FFC2383667A1}"/>
    <hyperlink ref="A86" location="'C R.3.2'!A1" display="'C R.3.2'!A1" xr:uid="{1EA49D0A-06D4-4210-A077-B90E4EDB73E9}"/>
    <hyperlink ref="A89" location="'C R.4.1'!A1" display="'C R.4.1'!A1" xr:uid="{528CAC56-5EAF-4263-ADA6-F5D46F1671B9}"/>
    <hyperlink ref="A90" location="'C R.4.2'!A1" display="'C R.4.2'!A1" xr:uid="{DB7CA7FB-0B01-43F2-992E-1937A79A8200}"/>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364B73-7FC5-441A-84DA-4B45859EA897}">
  <sheetPr codeName="Hoja6"/>
  <dimension ref="A1:H13"/>
  <sheetViews>
    <sheetView workbookViewId="0">
      <selection activeCell="C9" sqref="C9"/>
    </sheetView>
  </sheetViews>
  <sheetFormatPr baseColWidth="10" defaultColWidth="10.85546875" defaultRowHeight="12.75" x14ac:dyDescent="0.2"/>
  <cols>
    <col min="1" max="1" width="7.140625" style="4" customWidth="1"/>
    <col min="2" max="2" width="33" style="4" customWidth="1"/>
    <col min="3" max="3" width="11.42578125" style="4" bestFit="1" customWidth="1"/>
    <col min="4" max="4" width="11" style="4" bestFit="1" customWidth="1"/>
    <col min="5" max="16384" width="10.85546875" style="4"/>
  </cols>
  <sheetData>
    <row r="1" spans="1:8" x14ac:dyDescent="0.2">
      <c r="A1" s="17" t="s">
        <v>79</v>
      </c>
      <c r="E1" s="227"/>
    </row>
    <row r="2" spans="1:8" x14ac:dyDescent="0.2">
      <c r="A2" s="17" t="s">
        <v>401</v>
      </c>
    </row>
    <row r="3" spans="1:8" ht="15" x14ac:dyDescent="0.2">
      <c r="A3" s="4" t="s">
        <v>532</v>
      </c>
    </row>
    <row r="5" spans="1:8" x14ac:dyDescent="0.2">
      <c r="A5" s="982"/>
      <c r="B5" s="983"/>
      <c r="C5" s="986" t="s">
        <v>457</v>
      </c>
      <c r="D5" s="987"/>
      <c r="E5" s="988" t="s">
        <v>463</v>
      </c>
      <c r="F5" s="987"/>
    </row>
    <row r="6" spans="1:8" x14ac:dyDescent="0.2">
      <c r="A6" s="984"/>
      <c r="B6" s="985"/>
      <c r="C6" s="92" t="s">
        <v>28</v>
      </c>
      <c r="D6" s="293" t="s">
        <v>321</v>
      </c>
      <c r="E6" s="292" t="s">
        <v>28</v>
      </c>
      <c r="F6" s="293" t="s">
        <v>321</v>
      </c>
    </row>
    <row r="7" spans="1:8" x14ac:dyDescent="0.2">
      <c r="A7" s="90" t="s">
        <v>11</v>
      </c>
      <c r="B7" s="88" t="s">
        <v>80</v>
      </c>
      <c r="C7" s="785">
        <v>70135753.884465739</v>
      </c>
      <c r="D7" s="609">
        <v>22.822337282331119</v>
      </c>
      <c r="E7" s="518">
        <v>67283221.201580018</v>
      </c>
      <c r="F7" s="521">
        <v>21.915053171877421</v>
      </c>
      <c r="G7" s="374"/>
    </row>
    <row r="8" spans="1:8" x14ac:dyDescent="0.2">
      <c r="A8" s="90" t="s">
        <v>12</v>
      </c>
      <c r="B8" s="88" t="s">
        <v>81</v>
      </c>
      <c r="C8" s="518">
        <v>69270858.538845956</v>
      </c>
      <c r="D8" s="609">
        <v>22.54089832718466</v>
      </c>
      <c r="E8" s="518">
        <v>66412153.756966583</v>
      </c>
      <c r="F8" s="522">
        <v>21.631334749600896</v>
      </c>
      <c r="G8" s="374"/>
    </row>
    <row r="9" spans="1:8" x14ac:dyDescent="0.2">
      <c r="A9" s="90" t="s">
        <v>82</v>
      </c>
      <c r="B9" s="88" t="s">
        <v>83</v>
      </c>
      <c r="C9" s="518">
        <v>76195175</v>
      </c>
      <c r="D9" s="609">
        <v>24.794086993073609</v>
      </c>
      <c r="E9" s="518">
        <v>76163869.529973</v>
      </c>
      <c r="F9" s="522">
        <v>24.807600181991528</v>
      </c>
      <c r="G9" s="374"/>
    </row>
    <row r="10" spans="1:8" x14ac:dyDescent="0.2">
      <c r="A10" s="91" t="s">
        <v>84</v>
      </c>
      <c r="B10" s="89" t="s">
        <v>85</v>
      </c>
      <c r="C10" s="519">
        <v>-6059421.1155342609</v>
      </c>
      <c r="D10" s="610">
        <v>-1.9717497107424926</v>
      </c>
      <c r="E10" s="519">
        <v>-8880648.3283929825</v>
      </c>
      <c r="F10" s="523">
        <v>-2.8925470101141095</v>
      </c>
      <c r="G10" s="374"/>
    </row>
    <row r="11" spans="1:8" x14ac:dyDescent="0.2">
      <c r="A11" s="92" t="s">
        <v>86</v>
      </c>
      <c r="B11" s="93" t="s">
        <v>87</v>
      </c>
      <c r="C11" s="520">
        <v>-6924316.4611540437</v>
      </c>
      <c r="D11" s="611">
        <v>-2.2531886658889486</v>
      </c>
      <c r="E11" s="520">
        <v>-9751715.7730064169</v>
      </c>
      <c r="F11" s="524">
        <v>-3.1762654323906356</v>
      </c>
      <c r="G11" s="374"/>
    </row>
    <row r="12" spans="1:8" x14ac:dyDescent="0.2">
      <c r="A12" s="566" t="s">
        <v>422</v>
      </c>
    </row>
    <row r="13" spans="1:8" x14ac:dyDescent="0.2">
      <c r="A13" s="4" t="s">
        <v>54</v>
      </c>
      <c r="H13" s="16"/>
    </row>
  </sheetData>
  <mergeCells count="3">
    <mergeCell ref="A5:B6"/>
    <mergeCell ref="C5:D5"/>
    <mergeCell ref="E5:F5"/>
  </mergeCells>
  <pageMargins left="0.7" right="0.7" top="0.75" bottom="0.75" header="0.3" footer="0.3"/>
  <ignoredErrors>
    <ignoredError sqref="A7:A9"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5EE36A-DF40-4A81-9C76-734169845B72}">
  <dimension ref="A1:K22"/>
  <sheetViews>
    <sheetView showGridLines="0" workbookViewId="0">
      <selection activeCell="J30" sqref="J30"/>
    </sheetView>
  </sheetViews>
  <sheetFormatPr baseColWidth="10" defaultColWidth="11.42578125" defaultRowHeight="12.75" x14ac:dyDescent="0.2"/>
  <cols>
    <col min="1" max="1" width="22.42578125" style="199" customWidth="1"/>
    <col min="2" max="9" width="8.85546875" style="199" customWidth="1"/>
    <col min="10" max="16384" width="11.42578125" style="199"/>
  </cols>
  <sheetData>
    <row r="1" spans="1:11" x14ac:dyDescent="0.2">
      <c r="A1" s="212" t="s">
        <v>88</v>
      </c>
      <c r="B1" s="123"/>
      <c r="C1" s="123"/>
      <c r="D1" s="123"/>
      <c r="E1" s="123"/>
    </row>
    <row r="2" spans="1:11" x14ac:dyDescent="0.2">
      <c r="A2" s="212" t="s">
        <v>530</v>
      </c>
      <c r="B2" s="123"/>
      <c r="C2" s="123"/>
      <c r="D2" s="123"/>
      <c r="E2" s="123"/>
    </row>
    <row r="3" spans="1:11" x14ac:dyDescent="0.2">
      <c r="A3" s="123" t="s">
        <v>89</v>
      </c>
      <c r="B3" s="123"/>
      <c r="C3" s="123"/>
      <c r="D3" s="123"/>
      <c r="E3" s="123"/>
    </row>
    <row r="4" spans="1:11" x14ac:dyDescent="0.2">
      <c r="A4" s="123"/>
      <c r="B4" s="123"/>
      <c r="C4" s="123"/>
      <c r="D4" s="123"/>
      <c r="E4" s="123"/>
    </row>
    <row r="5" spans="1:11" x14ac:dyDescent="0.2">
      <c r="A5" s="299"/>
      <c r="B5" s="989">
        <v>2021</v>
      </c>
      <c r="C5" s="990"/>
      <c r="D5" s="991">
        <v>2022</v>
      </c>
      <c r="E5" s="991"/>
      <c r="F5" s="989">
        <v>2023</v>
      </c>
      <c r="G5" s="991"/>
      <c r="H5" s="989">
        <v>2024</v>
      </c>
      <c r="I5" s="990"/>
    </row>
    <row r="6" spans="1:11" x14ac:dyDescent="0.2">
      <c r="A6" s="301"/>
      <c r="B6" s="304" t="s">
        <v>90</v>
      </c>
      <c r="C6" s="303" t="s">
        <v>29</v>
      </c>
      <c r="D6" s="302" t="s">
        <v>90</v>
      </c>
      <c r="E6" s="303" t="s">
        <v>29</v>
      </c>
      <c r="F6" s="304" t="s">
        <v>90</v>
      </c>
      <c r="G6" s="302" t="s">
        <v>29</v>
      </c>
      <c r="H6" s="304" t="s">
        <v>90</v>
      </c>
      <c r="I6" s="303" t="s">
        <v>29</v>
      </c>
    </row>
    <row r="7" spans="1:11" x14ac:dyDescent="0.2">
      <c r="A7" s="300" t="s">
        <v>91</v>
      </c>
      <c r="B7" s="649">
        <v>2457.19720521</v>
      </c>
      <c r="C7" s="485">
        <v>0.87210496077153643</v>
      </c>
      <c r="D7" s="651">
        <v>7514.1825330499996</v>
      </c>
      <c r="E7" s="485">
        <v>2.4478660907076568</v>
      </c>
      <c r="F7" s="649">
        <v>6030.1116362700004</v>
      </c>
      <c r="G7" s="485">
        <v>1.8924221750065382</v>
      </c>
      <c r="H7" s="649">
        <v>3618.19922662</v>
      </c>
      <c r="I7" s="485">
        <v>1.1692097668457886</v>
      </c>
      <c r="J7" s="213"/>
      <c r="K7" s="286"/>
    </row>
    <row r="8" spans="1:11" x14ac:dyDescent="0.2">
      <c r="A8" s="300" t="s">
        <v>92</v>
      </c>
      <c r="B8" s="649">
        <v>7472.9377399099994</v>
      </c>
      <c r="C8" s="485">
        <v>2.6522845055716089</v>
      </c>
      <c r="D8" s="651">
        <v>6475.2755505200003</v>
      </c>
      <c r="E8" s="485">
        <v>2.1094253936991492</v>
      </c>
      <c r="F8" s="649">
        <v>8638.5564438700003</v>
      </c>
      <c r="G8" s="485">
        <v>2.7110270523179474</v>
      </c>
      <c r="H8" s="649">
        <v>9378.2933143999999</v>
      </c>
      <c r="I8" s="485">
        <v>3.0305661608867118</v>
      </c>
      <c r="J8" s="213"/>
      <c r="K8" s="286"/>
    </row>
    <row r="9" spans="1:11" x14ac:dyDescent="0.2">
      <c r="A9" s="300" t="s">
        <v>93</v>
      </c>
      <c r="B9" s="649">
        <v>4097.5817950896235</v>
      </c>
      <c r="C9" s="485">
        <v>1.454307942027548</v>
      </c>
      <c r="D9" s="651">
        <v>3925.4504089375055</v>
      </c>
      <c r="E9" s="485">
        <v>1.2787787499876386</v>
      </c>
      <c r="F9" s="649">
        <v>525.87870225481993</v>
      </c>
      <c r="G9" s="485">
        <v>0.1650358364055538</v>
      </c>
      <c r="H9" s="649">
        <v>419.25664687544474</v>
      </c>
      <c r="I9" s="485">
        <v>0.13548147452336759</v>
      </c>
      <c r="J9" s="213"/>
      <c r="K9" s="286"/>
    </row>
    <row r="10" spans="1:11" x14ac:dyDescent="0.2">
      <c r="A10" s="300" t="s">
        <v>94</v>
      </c>
      <c r="B10" s="649">
        <v>202.29947389</v>
      </c>
      <c r="C10" s="485">
        <v>7.1799843482999129E-2</v>
      </c>
      <c r="D10" s="651">
        <v>205.27413281</v>
      </c>
      <c r="E10" s="485">
        <v>6.6871357834990125E-2</v>
      </c>
      <c r="F10" s="649">
        <v>0</v>
      </c>
      <c r="G10" s="485">
        <v>0</v>
      </c>
      <c r="H10" s="649">
        <v>0</v>
      </c>
      <c r="I10" s="485">
        <v>0</v>
      </c>
      <c r="K10" s="286"/>
    </row>
    <row r="11" spans="1:11" x14ac:dyDescent="0.2">
      <c r="A11" s="300" t="s">
        <v>95</v>
      </c>
      <c r="B11" s="649">
        <v>453.74</v>
      </c>
      <c r="C11" s="485">
        <v>0.16104075979797411</v>
      </c>
      <c r="D11" s="651">
        <v>379.2181999</v>
      </c>
      <c r="E11" s="485">
        <v>0.12353644171292466</v>
      </c>
      <c r="F11" s="649">
        <v>553.92022631999998</v>
      </c>
      <c r="G11" s="485">
        <v>0.17383607181790367</v>
      </c>
      <c r="H11" s="649">
        <v>576.12239446841113</v>
      </c>
      <c r="I11" s="485">
        <v>0.18617215037666965</v>
      </c>
      <c r="K11" s="286"/>
    </row>
    <row r="12" spans="1:11" x14ac:dyDescent="0.2">
      <c r="A12" s="300" t="s">
        <v>96</v>
      </c>
      <c r="B12" s="649">
        <v>216.12559102</v>
      </c>
      <c r="C12" s="485">
        <v>7.6706989442515555E-2</v>
      </c>
      <c r="D12" s="651">
        <v>184.5183021</v>
      </c>
      <c r="E12" s="485">
        <v>6.0109811391846318E-2</v>
      </c>
      <c r="F12" s="649">
        <v>157.10158899000001</v>
      </c>
      <c r="G12" s="485">
        <v>4.9302989507726457E-2</v>
      </c>
      <c r="H12" s="649">
        <v>110.81895929000001</v>
      </c>
      <c r="I12" s="485">
        <v>3.5810800190401441E-2</v>
      </c>
      <c r="K12" s="286"/>
    </row>
    <row r="13" spans="1:11" x14ac:dyDescent="0.2">
      <c r="A13" s="486" t="s">
        <v>97</v>
      </c>
      <c r="B13" s="650">
        <v>14899.881805119623</v>
      </c>
      <c r="C13" s="487">
        <v>5.2882450010941824</v>
      </c>
      <c r="D13" s="652">
        <v>18683.919127317502</v>
      </c>
      <c r="E13" s="487">
        <v>6.0865878453342059</v>
      </c>
      <c r="F13" s="650">
        <v>15905.568597704822</v>
      </c>
      <c r="G13" s="487">
        <v>4.9916241250556697</v>
      </c>
      <c r="H13" s="650">
        <v>14102.690541653856</v>
      </c>
      <c r="I13" s="487">
        <v>4.5572403528229399</v>
      </c>
      <c r="K13" s="286"/>
    </row>
    <row r="14" spans="1:11" x14ac:dyDescent="0.2">
      <c r="A14" s="199" t="s">
        <v>54</v>
      </c>
    </row>
    <row r="16" spans="1:11" x14ac:dyDescent="0.2">
      <c r="C16" s="371"/>
      <c r="E16" s="371"/>
      <c r="G16" s="371"/>
      <c r="I16" s="371"/>
    </row>
    <row r="17" spans="3:9" x14ac:dyDescent="0.2">
      <c r="C17" s="371"/>
      <c r="E17" s="371"/>
      <c r="G17" s="371"/>
      <c r="I17" s="371"/>
    </row>
    <row r="18" spans="3:9" x14ac:dyDescent="0.2">
      <c r="C18" s="371"/>
      <c r="E18" s="371"/>
      <c r="G18" s="371"/>
      <c r="I18" s="371"/>
    </row>
    <row r="19" spans="3:9" x14ac:dyDescent="0.2">
      <c r="C19" s="371"/>
      <c r="E19" s="371"/>
      <c r="G19" s="371"/>
      <c r="I19" s="371"/>
    </row>
    <row r="20" spans="3:9" x14ac:dyDescent="0.2">
      <c r="C20" s="371"/>
      <c r="E20" s="371"/>
      <c r="G20" s="371"/>
      <c r="I20" s="371"/>
    </row>
    <row r="21" spans="3:9" x14ac:dyDescent="0.2">
      <c r="C21" s="371"/>
      <c r="E21" s="371"/>
      <c r="G21" s="371"/>
      <c r="I21" s="371"/>
    </row>
    <row r="22" spans="3:9" x14ac:dyDescent="0.2">
      <c r="C22" s="371"/>
      <c r="E22" s="371"/>
      <c r="G22" s="371"/>
      <c r="I22" s="371"/>
    </row>
  </sheetData>
  <mergeCells count="4">
    <mergeCell ref="B5:C5"/>
    <mergeCell ref="D5:E5"/>
    <mergeCell ref="F5:G5"/>
    <mergeCell ref="H5:I5"/>
  </mergeCells>
  <pageMargins left="0.7" right="0.7" top="0.75" bottom="0.75" header="0.3" footer="0.3"/>
  <pageSetup paperSize="9" orientation="portrait" horizontalDpi="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A30894-FCF2-4C56-927E-4C3A2AABABF5}">
  <dimension ref="A1:C31"/>
  <sheetViews>
    <sheetView showGridLines="0" workbookViewId="0">
      <selection activeCell="D35" sqref="D35"/>
    </sheetView>
  </sheetViews>
  <sheetFormatPr baseColWidth="10" defaultColWidth="11.42578125" defaultRowHeight="12.75" x14ac:dyDescent="0.2"/>
  <cols>
    <col min="1" max="1" width="39.42578125" style="199" customWidth="1"/>
    <col min="2" max="3" width="20" style="199" customWidth="1"/>
    <col min="4" max="5" width="15.85546875" style="199" bestFit="1" customWidth="1"/>
    <col min="6" max="16384" width="11.42578125" style="199"/>
  </cols>
  <sheetData>
    <row r="1" spans="1:3" x14ac:dyDescent="0.2">
      <c r="A1" s="250" t="s">
        <v>98</v>
      </c>
    </row>
    <row r="2" spans="1:3" ht="15" x14ac:dyDescent="0.2">
      <c r="A2" s="416" t="s">
        <v>540</v>
      </c>
    </row>
    <row r="3" spans="1:3" ht="15" x14ac:dyDescent="0.2">
      <c r="A3" s="199" t="s">
        <v>541</v>
      </c>
    </row>
    <row r="5" spans="1:3" x14ac:dyDescent="0.2">
      <c r="A5" s="992"/>
      <c r="B5" s="994" t="s">
        <v>1038</v>
      </c>
      <c r="C5" s="902" t="s">
        <v>1035</v>
      </c>
    </row>
    <row r="6" spans="1:3" x14ac:dyDescent="0.2">
      <c r="A6" s="993"/>
      <c r="B6" s="995"/>
      <c r="C6" s="909" t="s">
        <v>463</v>
      </c>
    </row>
    <row r="7" spans="1:3" x14ac:dyDescent="0.2">
      <c r="A7" s="895" t="s">
        <v>145</v>
      </c>
      <c r="B7" s="907">
        <v>99721087.166992828</v>
      </c>
      <c r="C7" s="906">
        <v>111094665.4112547</v>
      </c>
    </row>
    <row r="8" spans="1:3" x14ac:dyDescent="0.2">
      <c r="A8" s="341" t="s">
        <v>183</v>
      </c>
      <c r="B8" s="908">
        <v>6718709</v>
      </c>
      <c r="C8" s="904">
        <v>8880648.3283929992</v>
      </c>
    </row>
    <row r="9" spans="1:3" x14ac:dyDescent="0.2">
      <c r="A9" s="341" t="s">
        <v>146</v>
      </c>
      <c r="B9" s="908">
        <v>4654869.2442618757</v>
      </c>
      <c r="C9" s="903">
        <v>9818954.4823326319</v>
      </c>
    </row>
    <row r="10" spans="1:3" x14ac:dyDescent="0.2">
      <c r="A10" s="896" t="s">
        <v>622</v>
      </c>
      <c r="B10" s="908">
        <v>367215.57799999998</v>
      </c>
      <c r="C10" s="904">
        <v>945443.8535806454</v>
      </c>
    </row>
    <row r="11" spans="1:3" x14ac:dyDescent="0.2">
      <c r="A11" s="896" t="s">
        <v>623</v>
      </c>
      <c r="B11" s="908">
        <v>1683558.8636477729</v>
      </c>
      <c r="C11" s="904">
        <v>1639948.8495806453</v>
      </c>
    </row>
    <row r="12" spans="1:3" x14ac:dyDescent="0.2">
      <c r="A12" s="896" t="s">
        <v>624</v>
      </c>
      <c r="B12" s="908">
        <v>97384.537044777302</v>
      </c>
      <c r="C12" s="904">
        <v>109514.06275516131</v>
      </c>
    </row>
    <row r="13" spans="1:3" x14ac:dyDescent="0.2">
      <c r="A13" s="896" t="s">
        <v>266</v>
      </c>
      <c r="B13" s="908">
        <v>1555901.1607353657</v>
      </c>
      <c r="C13" s="904">
        <v>1991906.0212490405</v>
      </c>
    </row>
    <row r="14" spans="1:3" x14ac:dyDescent="0.2">
      <c r="A14" s="896" t="s">
        <v>625</v>
      </c>
      <c r="B14" s="908">
        <v>289164.15966584702</v>
      </c>
      <c r="C14" s="904">
        <v>204889.204859953</v>
      </c>
    </row>
    <row r="15" spans="1:3" ht="15" x14ac:dyDescent="0.2">
      <c r="A15" s="896" t="s">
        <v>1036</v>
      </c>
      <c r="B15" s="908">
        <v>-5829688.8045243295</v>
      </c>
      <c r="C15" s="904">
        <v>-3381837.9788360749</v>
      </c>
    </row>
    <row r="16" spans="1:3" ht="15" x14ac:dyDescent="0.2">
      <c r="A16" s="896" t="s">
        <v>1037</v>
      </c>
      <c r="B16" s="908">
        <v>8822573.8183554467</v>
      </c>
      <c r="C16" s="904">
        <v>10010254.460810132</v>
      </c>
    </row>
    <row r="17" spans="1:3" x14ac:dyDescent="0.2">
      <c r="A17" s="896" t="s">
        <v>626</v>
      </c>
      <c r="B17" s="908">
        <v>-2331240.0686630053</v>
      </c>
      <c r="C17" s="904">
        <v>-1701163.9916668725</v>
      </c>
    </row>
    <row r="18" spans="1:3" x14ac:dyDescent="0.2">
      <c r="A18" s="340" t="s">
        <v>147</v>
      </c>
      <c r="B18" s="397">
        <v>111094665.4112547</v>
      </c>
      <c r="C18" s="911">
        <v>129794268.22198033</v>
      </c>
    </row>
    <row r="19" spans="1:3" x14ac:dyDescent="0.2">
      <c r="A19" s="905" t="s">
        <v>29</v>
      </c>
      <c r="B19" s="912">
        <v>39.413395906210773</v>
      </c>
      <c r="C19" s="910">
        <v>42.275744809655791</v>
      </c>
    </row>
    <row r="20" spans="1:3" x14ac:dyDescent="0.2">
      <c r="A20" s="996" t="s">
        <v>1039</v>
      </c>
      <c r="B20" s="996"/>
      <c r="C20" s="996"/>
    </row>
    <row r="21" spans="1:3" x14ac:dyDescent="0.2">
      <c r="A21" s="996"/>
      <c r="B21" s="996"/>
      <c r="C21" s="996"/>
    </row>
    <row r="22" spans="1:3" x14ac:dyDescent="0.2">
      <c r="A22" s="996"/>
      <c r="B22" s="996"/>
      <c r="C22" s="996"/>
    </row>
    <row r="23" spans="1:3" x14ac:dyDescent="0.2">
      <c r="A23" s="997" t="s">
        <v>1040</v>
      </c>
      <c r="B23" s="997"/>
      <c r="C23" s="997"/>
    </row>
    <row r="24" spans="1:3" x14ac:dyDescent="0.2">
      <c r="A24" s="997"/>
      <c r="B24" s="997"/>
      <c r="C24" s="997"/>
    </row>
    <row r="25" spans="1:3" x14ac:dyDescent="0.2">
      <c r="A25" s="951" t="s">
        <v>1041</v>
      </c>
      <c r="B25" s="951"/>
      <c r="C25" s="951"/>
    </row>
    <row r="26" spans="1:3" x14ac:dyDescent="0.2">
      <c r="A26" s="951"/>
      <c r="B26" s="951"/>
      <c r="C26" s="951"/>
    </row>
    <row r="27" spans="1:3" x14ac:dyDescent="0.2">
      <c r="A27" s="998" t="s">
        <v>627</v>
      </c>
      <c r="B27" s="951"/>
      <c r="C27" s="951"/>
    </row>
    <row r="28" spans="1:3" x14ac:dyDescent="0.2">
      <c r="A28" s="951"/>
      <c r="B28" s="951"/>
      <c r="C28" s="951"/>
    </row>
    <row r="29" spans="1:3" x14ac:dyDescent="0.2">
      <c r="A29" s="951" t="s">
        <v>1042</v>
      </c>
      <c r="B29" s="951"/>
      <c r="C29" s="951"/>
    </row>
    <row r="30" spans="1:3" x14ac:dyDescent="0.2">
      <c r="A30" s="951"/>
      <c r="B30" s="951"/>
      <c r="C30" s="951"/>
    </row>
    <row r="31" spans="1:3" x14ac:dyDescent="0.2">
      <c r="A31" s="4" t="s">
        <v>54</v>
      </c>
      <c r="B31" s="686"/>
      <c r="C31" s="686"/>
    </row>
  </sheetData>
  <mergeCells count="7">
    <mergeCell ref="A5:A6"/>
    <mergeCell ref="B5:B6"/>
    <mergeCell ref="A20:C22"/>
    <mergeCell ref="A23:C24"/>
    <mergeCell ref="A29:C30"/>
    <mergeCell ref="A27:C28"/>
    <mergeCell ref="A25:C26"/>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307337-3760-4248-A0D4-DE45122C7182}">
  <dimension ref="A1:F27"/>
  <sheetViews>
    <sheetView showGridLines="0" workbookViewId="0">
      <selection activeCell="J26" sqref="J26"/>
    </sheetView>
  </sheetViews>
  <sheetFormatPr baseColWidth="10" defaultColWidth="11.42578125" defaultRowHeight="12.75" x14ac:dyDescent="0.2"/>
  <cols>
    <col min="1" max="1" width="13.5703125" style="199" customWidth="1"/>
    <col min="2" max="4" width="11.42578125" style="199"/>
    <col min="5" max="5" width="11.42578125" style="199" bestFit="1"/>
    <col min="6" max="16384" width="11.42578125" style="199"/>
  </cols>
  <sheetData>
    <row r="1" spans="1:5" x14ac:dyDescent="0.2">
      <c r="A1" s="130" t="s">
        <v>373</v>
      </c>
    </row>
    <row r="2" spans="1:5" x14ac:dyDescent="0.2">
      <c r="A2" s="130" t="s">
        <v>423</v>
      </c>
    </row>
    <row r="3" spans="1:5" x14ac:dyDescent="0.2">
      <c r="A3" s="215" t="s">
        <v>99</v>
      </c>
    </row>
    <row r="5" spans="1:5" x14ac:dyDescent="0.2">
      <c r="A5" s="127"/>
      <c r="B5" s="414" t="s">
        <v>416</v>
      </c>
      <c r="C5" s="415" t="s">
        <v>100</v>
      </c>
      <c r="D5" s="129" t="s">
        <v>518</v>
      </c>
      <c r="E5" s="128" t="s">
        <v>100</v>
      </c>
    </row>
    <row r="6" spans="1:5" x14ac:dyDescent="0.2">
      <c r="A6" s="125" t="s">
        <v>101</v>
      </c>
      <c r="B6" s="779">
        <v>125588.87779791102</v>
      </c>
      <c r="C6" s="777">
        <v>100.00000000000001</v>
      </c>
      <c r="D6" s="779">
        <v>130825.17056604078</v>
      </c>
      <c r="E6" s="777">
        <v>99.999999999999986</v>
      </c>
    </row>
    <row r="7" spans="1:5" x14ac:dyDescent="0.2">
      <c r="A7" s="124" t="s">
        <v>102</v>
      </c>
      <c r="B7" s="775">
        <v>122711.54526450645</v>
      </c>
      <c r="C7" s="776">
        <v>97.708927268197613</v>
      </c>
      <c r="D7" s="775">
        <v>127760.11848766953</v>
      </c>
      <c r="E7" s="776">
        <v>97.657138863179242</v>
      </c>
    </row>
    <row r="8" spans="1:5" x14ac:dyDescent="0.2">
      <c r="A8" s="124" t="s">
        <v>103</v>
      </c>
      <c r="B8" s="775">
        <v>2653.9639682899115</v>
      </c>
      <c r="C8" s="776">
        <v>2.1132157678488759</v>
      </c>
      <c r="D8" s="775">
        <v>2865.3422023441212</v>
      </c>
      <c r="E8" s="776">
        <v>2.1902071214175804</v>
      </c>
    </row>
    <row r="9" spans="1:5" x14ac:dyDescent="0.2">
      <c r="A9" s="124" t="s">
        <v>104</v>
      </c>
      <c r="B9" s="775">
        <v>149.71428499999999</v>
      </c>
      <c r="C9" s="776">
        <v>0.11920982783277188</v>
      </c>
      <c r="D9" s="775">
        <v>151.72026600000001</v>
      </c>
      <c r="E9" s="776">
        <v>0.11597177006806299</v>
      </c>
    </row>
    <row r="10" spans="1:5" x14ac:dyDescent="0.2">
      <c r="A10" s="124" t="s">
        <v>105</v>
      </c>
      <c r="B10" s="775">
        <v>6.6608239609183775</v>
      </c>
      <c r="C10" s="776">
        <v>5.303673444424368E-3</v>
      </c>
      <c r="D10" s="775">
        <v>3.8228867847340857</v>
      </c>
      <c r="E10" s="776">
        <v>2.9221339962284135E-3</v>
      </c>
    </row>
    <row r="11" spans="1:5" x14ac:dyDescent="0.2">
      <c r="A11" s="124" t="s">
        <v>48</v>
      </c>
      <c r="B11" s="775">
        <v>66.993456153737057</v>
      </c>
      <c r="C11" s="776">
        <v>5.3343462676319411E-2</v>
      </c>
      <c r="D11" s="775">
        <v>44.166723242372335</v>
      </c>
      <c r="E11" s="776">
        <v>3.3760111338877935E-2</v>
      </c>
    </row>
    <row r="12" spans="1:5" x14ac:dyDescent="0.2">
      <c r="A12" s="125" t="s">
        <v>106</v>
      </c>
      <c r="B12" s="779">
        <v>80617.293145435338</v>
      </c>
      <c r="C12" s="777">
        <v>99.999999999999972</v>
      </c>
      <c r="D12" s="779">
        <v>83134.626696112929</v>
      </c>
      <c r="E12" s="777">
        <v>100.00000000000001</v>
      </c>
    </row>
    <row r="13" spans="1:5" x14ac:dyDescent="0.2">
      <c r="A13" s="124" t="s">
        <v>102</v>
      </c>
      <c r="B13" s="780">
        <v>80610.570871522403</v>
      </c>
      <c r="C13" s="776">
        <v>99.99166149885383</v>
      </c>
      <c r="D13" s="780">
        <v>83130.748075293348</v>
      </c>
      <c r="E13" s="776">
        <v>99.995334530298962</v>
      </c>
    </row>
    <row r="14" spans="1:5" x14ac:dyDescent="0.2">
      <c r="A14" s="124" t="s">
        <v>105</v>
      </c>
      <c r="B14" s="780">
        <v>6.6608239609183775</v>
      </c>
      <c r="C14" s="776">
        <v>8.2622768652156394E-3</v>
      </c>
      <c r="D14" s="780">
        <v>3.8228867847340857</v>
      </c>
      <c r="E14" s="776">
        <v>4.5984290020428158E-3</v>
      </c>
    </row>
    <row r="15" spans="1:5" x14ac:dyDescent="0.2">
      <c r="A15" s="124" t="s">
        <v>48</v>
      </c>
      <c r="B15" s="780">
        <v>6.1449952009857679E-2</v>
      </c>
      <c r="C15" s="776">
        <v>7.6224280935606003E-5</v>
      </c>
      <c r="D15" s="780">
        <v>5.5734034850723702E-2</v>
      </c>
      <c r="E15" s="776">
        <v>6.7040699003138271E-5</v>
      </c>
    </row>
    <row r="16" spans="1:5" x14ac:dyDescent="0.2">
      <c r="A16" s="125" t="s">
        <v>107</v>
      </c>
      <c r="B16" s="779">
        <v>44971.5846524757</v>
      </c>
      <c r="C16" s="777">
        <v>99.999999999999986</v>
      </c>
      <c r="D16" s="779">
        <v>47690.543869927824</v>
      </c>
      <c r="E16" s="777">
        <v>100.00000000000001</v>
      </c>
    </row>
    <row r="17" spans="1:6" x14ac:dyDescent="0.2">
      <c r="A17" s="124" t="s">
        <v>102</v>
      </c>
      <c r="B17" s="780">
        <v>42100.974392984055</v>
      </c>
      <c r="C17" s="776">
        <v>93.616835426915259</v>
      </c>
      <c r="D17" s="780">
        <v>44629.370412376185</v>
      </c>
      <c r="E17" s="776">
        <v>93.581173102364389</v>
      </c>
    </row>
    <row r="18" spans="1:6" x14ac:dyDescent="0.2">
      <c r="A18" s="124" t="s">
        <v>103</v>
      </c>
      <c r="B18" s="780">
        <v>2653.9639682899115</v>
      </c>
      <c r="C18" s="776">
        <v>5.9014241743954425</v>
      </c>
      <c r="D18" s="780">
        <v>2865.3422023441212</v>
      </c>
      <c r="E18" s="776">
        <v>6.0081977889770242</v>
      </c>
    </row>
    <row r="19" spans="1:6" x14ac:dyDescent="0.2">
      <c r="A19" s="124" t="s">
        <v>104</v>
      </c>
      <c r="B19" s="780">
        <v>149.71428499999999</v>
      </c>
      <c r="C19" s="776">
        <v>0.33290862698510265</v>
      </c>
      <c r="D19" s="780">
        <v>151.72026600000001</v>
      </c>
      <c r="E19" s="776">
        <v>0.31813490408875394</v>
      </c>
    </row>
    <row r="20" spans="1:6" x14ac:dyDescent="0.2">
      <c r="A20" s="126" t="s">
        <v>48</v>
      </c>
      <c r="B20" s="781">
        <v>66.932006201727205</v>
      </c>
      <c r="C20" s="782">
        <v>0.1488317717041856</v>
      </c>
      <c r="D20" s="781">
        <v>44.110989207521612</v>
      </c>
      <c r="E20" s="782">
        <v>9.2494204569842697E-2</v>
      </c>
    </row>
    <row r="21" spans="1:6" x14ac:dyDescent="0.2">
      <c r="A21" s="199" t="s">
        <v>54</v>
      </c>
    </row>
    <row r="27" spans="1:6" x14ac:dyDescent="0.2">
      <c r="F27" s="660"/>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AC6BA6-7318-4EF9-9659-59EDF3223BA2}">
  <dimension ref="A1:D10"/>
  <sheetViews>
    <sheetView showGridLines="0" workbookViewId="0">
      <selection activeCell="B9" sqref="B9"/>
    </sheetView>
  </sheetViews>
  <sheetFormatPr baseColWidth="10" defaultColWidth="11.42578125" defaultRowHeight="12.75" x14ac:dyDescent="0.2"/>
  <cols>
    <col min="1" max="1" width="30.42578125" style="199" customWidth="1"/>
    <col min="2" max="2" width="13.140625" style="199" bestFit="1" customWidth="1"/>
    <col min="3" max="3" width="11.42578125" style="199"/>
    <col min="4" max="4" width="11.7109375" style="199" bestFit="1" customWidth="1"/>
    <col min="5" max="16384" width="11.42578125" style="199"/>
  </cols>
  <sheetData>
    <row r="1" spans="1:4" x14ac:dyDescent="0.2">
      <c r="A1" s="419" t="s">
        <v>355</v>
      </c>
    </row>
    <row r="2" spans="1:4" x14ac:dyDescent="0.2">
      <c r="A2" s="409" t="s">
        <v>356</v>
      </c>
    </row>
    <row r="3" spans="1:4" x14ac:dyDescent="0.2">
      <c r="A3" s="410" t="s">
        <v>357</v>
      </c>
    </row>
    <row r="5" spans="1:4" x14ac:dyDescent="0.2">
      <c r="A5" s="420" t="s">
        <v>417</v>
      </c>
      <c r="B5" s="421">
        <v>111094665.411255</v>
      </c>
      <c r="C5" s="213"/>
      <c r="D5" s="226"/>
    </row>
    <row r="6" spans="1:4" x14ac:dyDescent="0.2">
      <c r="A6" s="643" t="s">
        <v>358</v>
      </c>
      <c r="B6" s="422">
        <v>5602101.8240011306</v>
      </c>
    </row>
    <row r="7" spans="1:4" x14ac:dyDescent="0.2">
      <c r="A7" s="643" t="s">
        <v>359</v>
      </c>
      <c r="B7" s="422">
        <v>-16469009.196516698</v>
      </c>
      <c r="D7" s="226"/>
    </row>
    <row r="8" spans="1:4" x14ac:dyDescent="0.2">
      <c r="A8" s="643" t="s">
        <v>360</v>
      </c>
      <c r="B8" s="422">
        <v>29566510.183241781</v>
      </c>
      <c r="C8" s="213"/>
    </row>
    <row r="9" spans="1:4" x14ac:dyDescent="0.2">
      <c r="A9" s="420" t="s">
        <v>519</v>
      </c>
      <c r="B9" s="421">
        <v>129794268.22198121</v>
      </c>
      <c r="D9" s="249"/>
    </row>
    <row r="10" spans="1:4" x14ac:dyDescent="0.2">
      <c r="A10" s="199" t="s">
        <v>54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332E57-D405-407D-BEFD-51E03C387729}">
  <dimension ref="A1:M8"/>
  <sheetViews>
    <sheetView showGridLines="0" workbookViewId="0">
      <selection activeCell="H18" sqref="H18"/>
    </sheetView>
  </sheetViews>
  <sheetFormatPr baseColWidth="10" defaultColWidth="11.42578125" defaultRowHeight="12.75" x14ac:dyDescent="0.2"/>
  <cols>
    <col min="1" max="1" width="30.42578125" style="199" customWidth="1"/>
    <col min="2" max="13" width="11.42578125" style="199" customWidth="1"/>
    <col min="14" max="16384" width="11.42578125" style="199"/>
  </cols>
  <sheetData>
    <row r="1" spans="1:13" ht="15" x14ac:dyDescent="0.25">
      <c r="A1" s="408" t="s">
        <v>361</v>
      </c>
    </row>
    <row r="2" spans="1:13" x14ac:dyDescent="0.2">
      <c r="A2" s="409" t="s">
        <v>621</v>
      </c>
    </row>
    <row r="3" spans="1:13" x14ac:dyDescent="0.2">
      <c r="A3" s="410" t="s">
        <v>617</v>
      </c>
    </row>
    <row r="5" spans="1:13" x14ac:dyDescent="0.2">
      <c r="A5" s="423"/>
      <c r="B5" s="783">
        <v>2024</v>
      </c>
      <c r="C5" s="783">
        <v>2025</v>
      </c>
      <c r="D5" s="413">
        <v>2026</v>
      </c>
      <c r="E5" s="413">
        <v>2027</v>
      </c>
      <c r="F5" s="413">
        <v>2028</v>
      </c>
      <c r="G5" s="413">
        <v>2029</v>
      </c>
      <c r="H5" s="413">
        <v>2030</v>
      </c>
      <c r="I5" s="413">
        <v>2031</v>
      </c>
      <c r="J5" s="413">
        <v>2032</v>
      </c>
      <c r="K5" s="525">
        <v>2033</v>
      </c>
      <c r="L5" s="525">
        <v>2034</v>
      </c>
      <c r="M5" s="525">
        <v>2035</v>
      </c>
    </row>
    <row r="6" spans="1:13" x14ac:dyDescent="0.2">
      <c r="A6" s="411" t="s">
        <v>362</v>
      </c>
      <c r="B6" s="786">
        <v>16622543.051721137</v>
      </c>
      <c r="C6" s="786">
        <v>3267466.4445288777</v>
      </c>
      <c r="D6" s="787">
        <v>4972257.7353147985</v>
      </c>
      <c r="E6" s="788">
        <v>4175475.9778899979</v>
      </c>
      <c r="F6" s="787">
        <v>7465586.7044012537</v>
      </c>
      <c r="G6" s="788">
        <v>5657279.5125865219</v>
      </c>
      <c r="H6" s="788">
        <v>8866387.1387201212</v>
      </c>
      <c r="I6" s="787">
        <v>0.01</v>
      </c>
      <c r="J6" s="788">
        <v>7890.5649698645411</v>
      </c>
      <c r="K6" s="787">
        <v>7315397.8386711935</v>
      </c>
      <c r="L6" s="787">
        <v>2018768.8096125969</v>
      </c>
      <c r="M6" s="787">
        <v>8577708.5549268965</v>
      </c>
    </row>
    <row r="7" spans="1:13" x14ac:dyDescent="0.2">
      <c r="A7" s="412" t="s">
        <v>363</v>
      </c>
      <c r="B7" s="789">
        <v>48542.547465000003</v>
      </c>
      <c r="C7" s="789">
        <v>2004391.2589616242</v>
      </c>
      <c r="D7" s="790">
        <v>1599637.6255183672</v>
      </c>
      <c r="E7" s="791">
        <v>2372977.9542853157</v>
      </c>
      <c r="F7" s="790">
        <v>3327097.9915298857</v>
      </c>
      <c r="G7" s="791">
        <v>1695705.1661820291</v>
      </c>
      <c r="H7" s="791">
        <v>2823729.2426070045</v>
      </c>
      <c r="I7" s="790">
        <v>3050008.8869568007</v>
      </c>
      <c r="J7" s="791">
        <v>1246334.6489397555</v>
      </c>
      <c r="K7" s="790">
        <v>1740686.1104261288</v>
      </c>
      <c r="L7" s="790">
        <v>2189051.8309947564</v>
      </c>
      <c r="M7" s="790">
        <v>83979.150231057007</v>
      </c>
    </row>
    <row r="8" spans="1:13" x14ac:dyDescent="0.2">
      <c r="A8" s="997" t="s">
        <v>54</v>
      </c>
      <c r="B8" s="997"/>
      <c r="C8" s="997"/>
      <c r="D8" s="997"/>
      <c r="E8" s="997"/>
      <c r="F8" s="997"/>
      <c r="G8" s="997"/>
      <c r="H8" s="997"/>
      <c r="I8" s="997"/>
      <c r="J8" s="997"/>
      <c r="K8" s="997"/>
      <c r="L8" s="997"/>
      <c r="M8" s="997"/>
    </row>
  </sheetData>
  <mergeCells count="1">
    <mergeCell ref="A8:M8"/>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22DA5-6BDF-459A-9960-85F06F872326}">
  <dimension ref="A1:I14"/>
  <sheetViews>
    <sheetView showGridLines="0" workbookViewId="0">
      <selection activeCell="B17" sqref="B17"/>
    </sheetView>
  </sheetViews>
  <sheetFormatPr baseColWidth="10" defaultColWidth="11.42578125" defaultRowHeight="12.75" x14ac:dyDescent="0.2"/>
  <cols>
    <col min="1" max="1" width="37" style="199" customWidth="1"/>
    <col min="2" max="9" width="9.5703125" style="199" customWidth="1"/>
    <col min="10" max="16384" width="11.42578125" style="199"/>
  </cols>
  <sheetData>
    <row r="1" spans="1:9" x14ac:dyDescent="0.2">
      <c r="A1" s="212" t="s">
        <v>374</v>
      </c>
      <c r="B1" s="123"/>
      <c r="C1" s="123"/>
      <c r="D1" s="123"/>
      <c r="E1" s="123"/>
    </row>
    <row r="2" spans="1:9" ht="15" x14ac:dyDescent="0.2">
      <c r="A2" s="212" t="s">
        <v>543</v>
      </c>
      <c r="B2" s="123"/>
      <c r="C2" s="123"/>
      <c r="D2" s="123"/>
      <c r="E2" s="123"/>
    </row>
    <row r="3" spans="1:9" ht="15" x14ac:dyDescent="0.2">
      <c r="A3" s="123" t="s">
        <v>542</v>
      </c>
      <c r="B3" s="123"/>
      <c r="C3" s="123"/>
      <c r="D3" s="123"/>
      <c r="E3" s="123"/>
    </row>
    <row r="4" spans="1:9" x14ac:dyDescent="0.2">
      <c r="A4" s="123"/>
      <c r="B4" s="123"/>
      <c r="C4" s="123"/>
      <c r="D4" s="123"/>
      <c r="E4" s="123"/>
    </row>
    <row r="5" spans="1:9" x14ac:dyDescent="0.2">
      <c r="A5" s="306"/>
      <c r="B5" s="989">
        <v>2021</v>
      </c>
      <c r="C5" s="990"/>
      <c r="D5" s="991">
        <v>2022</v>
      </c>
      <c r="E5" s="991"/>
      <c r="F5" s="989">
        <v>2023</v>
      </c>
      <c r="G5" s="990"/>
      <c r="H5" s="991">
        <v>2024</v>
      </c>
      <c r="I5" s="990"/>
    </row>
    <row r="6" spans="1:9" x14ac:dyDescent="0.2">
      <c r="A6" s="307"/>
      <c r="B6" s="304" t="s">
        <v>90</v>
      </c>
      <c r="C6" s="303" t="s">
        <v>29</v>
      </c>
      <c r="D6" s="302" t="s">
        <v>90</v>
      </c>
      <c r="E6" s="303" t="s">
        <v>29</v>
      </c>
      <c r="F6" s="304" t="s">
        <v>90</v>
      </c>
      <c r="G6" s="303" t="s">
        <v>29</v>
      </c>
      <c r="H6" s="302" t="s">
        <v>90</v>
      </c>
      <c r="I6" s="303" t="s">
        <v>29</v>
      </c>
    </row>
    <row r="7" spans="1:9" x14ac:dyDescent="0.2">
      <c r="A7" s="300" t="s">
        <v>366</v>
      </c>
      <c r="B7" s="308">
        <v>14899.881805119623</v>
      </c>
      <c r="C7" s="488">
        <v>5.2882450010941824</v>
      </c>
      <c r="D7" s="305">
        <v>18683.919127317502</v>
      </c>
      <c r="E7" s="489">
        <v>6.0865878453342059</v>
      </c>
      <c r="F7" s="308">
        <v>15905.568597704822</v>
      </c>
      <c r="G7" s="488">
        <v>4.9916241250556697</v>
      </c>
      <c r="H7" s="305">
        <v>14102.690541653856</v>
      </c>
      <c r="I7" s="488">
        <v>4.5572403528229399</v>
      </c>
    </row>
    <row r="8" spans="1:9" x14ac:dyDescent="0.2">
      <c r="A8" s="300" t="s">
        <v>315</v>
      </c>
      <c r="B8" s="308">
        <v>102631.90411551054</v>
      </c>
      <c r="C8" s="488">
        <v>36.425970419788086</v>
      </c>
      <c r="D8" s="305">
        <v>116020.85745164576</v>
      </c>
      <c r="E8" s="489">
        <v>37.79566460111446</v>
      </c>
      <c r="F8" s="308">
        <v>125588.877797911</v>
      </c>
      <c r="G8" s="488">
        <v>39.413395994035163</v>
      </c>
      <c r="H8" s="305">
        <v>130825.17056604076</v>
      </c>
      <c r="I8" s="488">
        <v>42.275744809655791</v>
      </c>
    </row>
    <row r="9" spans="1:9" x14ac:dyDescent="0.2">
      <c r="A9" s="504" t="s">
        <v>314</v>
      </c>
      <c r="B9" s="505">
        <v>-87732.022310390908</v>
      </c>
      <c r="C9" s="506">
        <v>-31.137725418693904</v>
      </c>
      <c r="D9" s="509">
        <v>-97336.93832432825</v>
      </c>
      <c r="E9" s="510">
        <v>-31.709076755780252</v>
      </c>
      <c r="F9" s="505">
        <v>-109683.30920020617</v>
      </c>
      <c r="G9" s="506">
        <v>-34.421771868979491</v>
      </c>
      <c r="H9" s="509">
        <v>-116722.48002438691</v>
      </c>
      <c r="I9" s="506">
        <v>-37.718504456832854</v>
      </c>
    </row>
    <row r="10" spans="1:9" x14ac:dyDescent="0.2">
      <c r="A10" s="999" t="s">
        <v>1108</v>
      </c>
      <c r="B10" s="999"/>
      <c r="C10" s="999"/>
      <c r="D10" s="999"/>
      <c r="E10" s="999"/>
      <c r="F10" s="999"/>
      <c r="G10" s="999"/>
      <c r="H10" s="999"/>
      <c r="I10" s="999"/>
    </row>
    <row r="11" spans="1:9" x14ac:dyDescent="0.2">
      <c r="A11" s="1000"/>
      <c r="B11" s="1000"/>
      <c r="C11" s="1000"/>
      <c r="D11" s="1000"/>
      <c r="E11" s="1000"/>
      <c r="F11" s="1000"/>
      <c r="G11" s="1000"/>
      <c r="H11" s="1000"/>
      <c r="I11" s="1000"/>
    </row>
    <row r="12" spans="1:9" x14ac:dyDescent="0.2">
      <c r="A12" s="997" t="s">
        <v>1109</v>
      </c>
      <c r="B12" s="997"/>
      <c r="C12" s="997"/>
      <c r="D12" s="997"/>
      <c r="E12" s="997"/>
      <c r="F12" s="997"/>
      <c r="G12" s="997"/>
      <c r="H12" s="997"/>
      <c r="I12" s="997"/>
    </row>
    <row r="13" spans="1:9" x14ac:dyDescent="0.2">
      <c r="A13" s="997"/>
      <c r="B13" s="997"/>
      <c r="C13" s="997"/>
      <c r="D13" s="997"/>
      <c r="E13" s="997"/>
      <c r="F13" s="997"/>
      <c r="G13" s="997"/>
      <c r="H13" s="997"/>
      <c r="I13" s="997"/>
    </row>
    <row r="14" spans="1:9" x14ac:dyDescent="0.2">
      <c r="A14" s="199" t="s">
        <v>54</v>
      </c>
    </row>
  </sheetData>
  <mergeCells count="6">
    <mergeCell ref="A12:I13"/>
    <mergeCell ref="B5:C5"/>
    <mergeCell ref="D5:E5"/>
    <mergeCell ref="F5:G5"/>
    <mergeCell ref="H5:I5"/>
    <mergeCell ref="A10:I11"/>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044D8-650D-49BC-BFE3-4FCBA419D51F}">
  <sheetPr codeName="Hoja10">
    <pageSetUpPr autoPageBreaks="0"/>
  </sheetPr>
  <dimension ref="A1:D26"/>
  <sheetViews>
    <sheetView zoomScaleNormal="100" workbookViewId="0">
      <selection activeCell="H23" sqref="H23"/>
    </sheetView>
  </sheetViews>
  <sheetFormatPr baseColWidth="10" defaultColWidth="11.42578125" defaultRowHeight="12.75" x14ac:dyDescent="0.2"/>
  <cols>
    <col min="1" max="1" width="34.140625" style="346" bestFit="1" customWidth="1"/>
    <col min="2" max="16384" width="11.42578125" style="346"/>
  </cols>
  <sheetData>
    <row r="1" spans="1:4" x14ac:dyDescent="0.2">
      <c r="A1" s="66" t="s">
        <v>589</v>
      </c>
    </row>
    <row r="2" spans="1:4" x14ac:dyDescent="0.2">
      <c r="A2" s="66" t="s">
        <v>480</v>
      </c>
    </row>
    <row r="4" spans="1:4" x14ac:dyDescent="0.2">
      <c r="A4" s="457"/>
      <c r="B4" s="451" t="s">
        <v>456</v>
      </c>
      <c r="C4" s="458" t="s">
        <v>460</v>
      </c>
    </row>
    <row r="5" spans="1:4" ht="14.1" customHeight="1" x14ac:dyDescent="0.2">
      <c r="A5" s="332" t="s">
        <v>1</v>
      </c>
      <c r="B5" s="954">
        <v>2.668336923763647</v>
      </c>
      <c r="C5" s="955">
        <v>2.4645989242686852</v>
      </c>
      <c r="D5" s="1002"/>
    </row>
    <row r="6" spans="1:4" ht="14.1" customHeight="1" x14ac:dyDescent="0.2">
      <c r="A6" s="424" t="s">
        <v>375</v>
      </c>
      <c r="B6" s="952"/>
      <c r="C6" s="953"/>
      <c r="D6" s="1002"/>
    </row>
    <row r="7" spans="1:4" ht="14.1" customHeight="1" x14ac:dyDescent="0.2">
      <c r="A7" s="332" t="s">
        <v>376</v>
      </c>
      <c r="B7" s="952">
        <v>3.4537805086266702</v>
      </c>
      <c r="C7" s="953">
        <v>3.9144854809487879</v>
      </c>
    </row>
    <row r="8" spans="1:4" ht="14.1" customHeight="1" x14ac:dyDescent="0.2">
      <c r="A8" s="424" t="s">
        <v>375</v>
      </c>
      <c r="B8" s="952"/>
      <c r="C8" s="953"/>
    </row>
    <row r="9" spans="1:4" ht="14.1" customHeight="1" x14ac:dyDescent="0.2">
      <c r="A9" s="332" t="s">
        <v>377</v>
      </c>
      <c r="B9" s="952">
        <v>2.5477042260632201</v>
      </c>
      <c r="C9" s="953">
        <v>2.2371105221195018</v>
      </c>
    </row>
    <row r="10" spans="1:4" ht="14.1" customHeight="1" x14ac:dyDescent="0.2">
      <c r="A10" s="424" t="s">
        <v>375</v>
      </c>
      <c r="B10" s="952"/>
      <c r="C10" s="953"/>
    </row>
    <row r="11" spans="1:4" ht="14.1" customHeight="1" x14ac:dyDescent="0.2">
      <c r="A11" s="332" t="s">
        <v>338</v>
      </c>
      <c r="B11" s="952">
        <v>3.3845241014815599</v>
      </c>
      <c r="C11" s="953">
        <v>2.4954094392573012</v>
      </c>
    </row>
    <row r="12" spans="1:4" ht="14.1" customHeight="1" x14ac:dyDescent="0.2">
      <c r="A12" s="424" t="s">
        <v>375</v>
      </c>
      <c r="B12" s="952"/>
      <c r="C12" s="953"/>
    </row>
    <row r="13" spans="1:4" ht="14.1" customHeight="1" x14ac:dyDescent="0.2">
      <c r="A13" s="332" t="s">
        <v>595</v>
      </c>
      <c r="B13" s="952">
        <v>4.2212510964866397</v>
      </c>
      <c r="C13" s="953">
        <v>4.6686821538501277</v>
      </c>
    </row>
    <row r="14" spans="1:4" ht="14.1" customHeight="1" x14ac:dyDescent="0.2">
      <c r="A14" s="424" t="s">
        <v>3</v>
      </c>
      <c r="B14" s="952"/>
      <c r="C14" s="953"/>
    </row>
    <row r="15" spans="1:4" x14ac:dyDescent="0.2">
      <c r="A15" s="332" t="s">
        <v>4</v>
      </c>
      <c r="B15" s="945">
        <v>887.00625553704958</v>
      </c>
      <c r="C15" s="946">
        <v>992.05038566413339</v>
      </c>
    </row>
    <row r="16" spans="1:4" x14ac:dyDescent="0.2">
      <c r="A16" s="424" t="s">
        <v>5</v>
      </c>
      <c r="B16" s="945"/>
      <c r="C16" s="946"/>
    </row>
    <row r="17" spans="1:3" x14ac:dyDescent="0.2">
      <c r="A17" s="332" t="s">
        <v>6</v>
      </c>
      <c r="B17" s="945">
        <v>430</v>
      </c>
      <c r="C17" s="946">
        <v>425.96966285460292</v>
      </c>
    </row>
    <row r="18" spans="1:3" x14ac:dyDescent="0.2">
      <c r="A18" s="424" t="s">
        <v>7</v>
      </c>
      <c r="B18" s="945"/>
      <c r="C18" s="946"/>
    </row>
    <row r="19" spans="1:3" x14ac:dyDescent="0.2">
      <c r="A19" s="332" t="s">
        <v>328</v>
      </c>
      <c r="B19" s="945">
        <v>80.67280701754386</v>
      </c>
      <c r="C19" s="946">
        <v>70.782677027793483</v>
      </c>
    </row>
    <row r="20" spans="1:3" x14ac:dyDescent="0.2">
      <c r="A20" s="248" t="s">
        <v>329</v>
      </c>
      <c r="B20" s="947"/>
      <c r="C20" s="948"/>
    </row>
    <row r="21" spans="1:3" ht="12.75" customHeight="1" x14ac:dyDescent="0.2">
      <c r="A21" s="996" t="s">
        <v>619</v>
      </c>
      <c r="B21" s="996"/>
      <c r="C21" s="996"/>
    </row>
    <row r="22" spans="1:3" x14ac:dyDescent="0.2">
      <c r="A22" s="1001"/>
      <c r="B22" s="1001"/>
      <c r="C22" s="1001"/>
    </row>
    <row r="23" spans="1:3" x14ac:dyDescent="0.2">
      <c r="A23" s="1001"/>
      <c r="B23" s="1001"/>
      <c r="C23" s="1001"/>
    </row>
    <row r="24" spans="1:3" x14ac:dyDescent="0.2">
      <c r="A24" s="1001"/>
      <c r="B24" s="1001"/>
      <c r="C24" s="1001"/>
    </row>
    <row r="25" spans="1:3" x14ac:dyDescent="0.2">
      <c r="A25" s="4" t="s">
        <v>8</v>
      </c>
      <c r="B25" s="4"/>
      <c r="C25" s="4"/>
    </row>
    <row r="26" spans="1:3" x14ac:dyDescent="0.2">
      <c r="A26" s="484"/>
    </row>
  </sheetData>
  <mergeCells count="18">
    <mergeCell ref="B15:B16"/>
    <mergeCell ref="C15:C16"/>
    <mergeCell ref="D5:D6"/>
    <mergeCell ref="B11:B12"/>
    <mergeCell ref="C11:C12"/>
    <mergeCell ref="B13:B14"/>
    <mergeCell ref="C13:C14"/>
    <mergeCell ref="B5:B6"/>
    <mergeCell ref="C5:C6"/>
    <mergeCell ref="B7:B8"/>
    <mergeCell ref="C7:C8"/>
    <mergeCell ref="B9:B10"/>
    <mergeCell ref="C9:C10"/>
    <mergeCell ref="B17:B18"/>
    <mergeCell ref="C17:C18"/>
    <mergeCell ref="B19:B20"/>
    <mergeCell ref="C19:C20"/>
    <mergeCell ref="A21:C24"/>
  </mergeCells>
  <pageMargins left="0.7" right="0.7" top="0.75" bottom="0.75" header="0.3" footer="0.3"/>
  <pageSetup paperSize="9" orientation="portrait" horizontalDpi="0"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04A19F-8186-4236-AAD7-9F6E3618BFE3}">
  <sheetPr>
    <pageSetUpPr autoPageBreaks="0"/>
  </sheetPr>
  <dimension ref="A1:C20"/>
  <sheetViews>
    <sheetView zoomScaleNormal="100" workbookViewId="0">
      <selection activeCell="I28" sqref="I28"/>
    </sheetView>
  </sheetViews>
  <sheetFormatPr baseColWidth="10" defaultColWidth="11.42578125" defaultRowHeight="12.75" x14ac:dyDescent="0.2"/>
  <cols>
    <col min="1" max="1" width="33" style="346" customWidth="1"/>
    <col min="2" max="16384" width="11.42578125" style="346"/>
  </cols>
  <sheetData>
    <row r="1" spans="1:3" x14ac:dyDescent="0.2">
      <c r="A1" s="1" t="s">
        <v>110</v>
      </c>
      <c r="B1" s="4"/>
    </row>
    <row r="2" spans="1:3" x14ac:dyDescent="0.2">
      <c r="A2" s="1" t="s">
        <v>481</v>
      </c>
      <c r="B2" s="4"/>
    </row>
    <row r="3" spans="1:3" x14ac:dyDescent="0.2">
      <c r="A3" s="1"/>
      <c r="B3" s="4"/>
    </row>
    <row r="4" spans="1:3" x14ac:dyDescent="0.2">
      <c r="A4" s="335"/>
      <c r="B4" s="67" t="s">
        <v>456</v>
      </c>
      <c r="C4" s="67" t="s">
        <v>460</v>
      </c>
    </row>
    <row r="5" spans="1:3" x14ac:dyDescent="0.2">
      <c r="A5" s="5" t="s">
        <v>330</v>
      </c>
      <c r="B5" s="954">
        <v>3.3845241014815599</v>
      </c>
      <c r="C5" s="955">
        <v>2.4954094392573012</v>
      </c>
    </row>
    <row r="6" spans="1:3" ht="14.1" customHeight="1" x14ac:dyDescent="0.2">
      <c r="A6" s="6" t="s">
        <v>331</v>
      </c>
      <c r="B6" s="952"/>
      <c r="C6" s="953"/>
    </row>
    <row r="7" spans="1:3" ht="14.1" customHeight="1" x14ac:dyDescent="0.2">
      <c r="A7" s="5" t="s">
        <v>332</v>
      </c>
      <c r="B7" s="952">
        <v>3.1396913853848503</v>
      </c>
      <c r="C7" s="953">
        <v>1.71</v>
      </c>
    </row>
    <row r="8" spans="1:3" ht="14.1" customHeight="1" x14ac:dyDescent="0.2">
      <c r="A8" s="6" t="s">
        <v>333</v>
      </c>
      <c r="B8" s="952"/>
      <c r="C8" s="953"/>
    </row>
    <row r="9" spans="1:3" ht="14.1" customHeight="1" x14ac:dyDescent="0.2">
      <c r="A9" s="5" t="s">
        <v>334</v>
      </c>
      <c r="B9" s="957">
        <v>5.8646701364629905</v>
      </c>
      <c r="C9" s="958">
        <v>3.8548159793554362</v>
      </c>
    </row>
    <row r="10" spans="1:3" ht="14.1" customHeight="1" x14ac:dyDescent="0.2">
      <c r="A10" s="6" t="s">
        <v>333</v>
      </c>
      <c r="B10" s="957"/>
      <c r="C10" s="958"/>
    </row>
    <row r="11" spans="1:3" ht="14.1" customHeight="1" x14ac:dyDescent="0.2">
      <c r="A11" s="5" t="s">
        <v>335</v>
      </c>
      <c r="B11" s="957">
        <v>4.0957545350031097</v>
      </c>
      <c r="C11" s="958">
        <v>3.9183327763209661</v>
      </c>
    </row>
    <row r="12" spans="1:3" ht="14.1" customHeight="1" x14ac:dyDescent="0.2">
      <c r="A12" s="6" t="s">
        <v>331</v>
      </c>
      <c r="B12" s="957"/>
      <c r="C12" s="958"/>
    </row>
    <row r="13" spans="1:3" ht="14.1" customHeight="1" x14ac:dyDescent="0.2">
      <c r="A13" s="5" t="s">
        <v>336</v>
      </c>
      <c r="B13" s="952">
        <v>6.5372754872791745</v>
      </c>
      <c r="C13" s="953">
        <v>4.1911981771769433</v>
      </c>
    </row>
    <row r="14" spans="1:3" ht="14.1" customHeight="1" x14ac:dyDescent="0.2">
      <c r="A14" s="334" t="s">
        <v>331</v>
      </c>
      <c r="B14" s="956"/>
      <c r="C14" s="959"/>
    </row>
    <row r="15" spans="1:3" ht="14.1" customHeight="1" x14ac:dyDescent="0.2">
      <c r="A15" s="336" t="s">
        <v>337</v>
      </c>
      <c r="B15" s="954">
        <v>-2.320398357318632</v>
      </c>
      <c r="C15" s="955">
        <v>-1.2450991647410616</v>
      </c>
    </row>
    <row r="16" spans="1:3" x14ac:dyDescent="0.2">
      <c r="A16" s="337" t="s">
        <v>15</v>
      </c>
      <c r="B16" s="956"/>
      <c r="C16" s="959"/>
    </row>
    <row r="17" spans="1:2" x14ac:dyDescent="0.2">
      <c r="A17" s="338" t="s">
        <v>8</v>
      </c>
      <c r="B17" s="338"/>
    </row>
    <row r="18" spans="1:2" x14ac:dyDescent="0.2">
      <c r="A18" s="349"/>
      <c r="B18" s="4"/>
    </row>
    <row r="20" spans="1:2" x14ac:dyDescent="0.2">
      <c r="A20" s="484"/>
    </row>
  </sheetData>
  <mergeCells count="12">
    <mergeCell ref="B15:B16"/>
    <mergeCell ref="C15:C16"/>
    <mergeCell ref="B5:B6"/>
    <mergeCell ref="C5:C6"/>
    <mergeCell ref="B7:B8"/>
    <mergeCell ref="C7:C8"/>
    <mergeCell ref="B9:B10"/>
    <mergeCell ref="C9:C10"/>
    <mergeCell ref="B11:B12"/>
    <mergeCell ref="C11:C12"/>
    <mergeCell ref="B13:B14"/>
    <mergeCell ref="C13:C14"/>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34A1B-447B-408D-A7CA-22F4F775381E}">
  <sheetPr codeName="Hoja11"/>
  <dimension ref="A1:K26"/>
  <sheetViews>
    <sheetView zoomScaleNormal="100" workbookViewId="0">
      <selection activeCell="J12" sqref="J12"/>
    </sheetView>
  </sheetViews>
  <sheetFormatPr baseColWidth="10" defaultColWidth="10.85546875" defaultRowHeight="12.75" x14ac:dyDescent="0.2"/>
  <cols>
    <col min="1" max="1" width="46" style="4" customWidth="1"/>
    <col min="2" max="2" width="18.5703125" style="4" customWidth="1"/>
    <col min="3" max="3" width="24.28515625" style="4" customWidth="1"/>
    <col min="4" max="4" width="18.42578125" style="4" customWidth="1"/>
    <col min="5" max="5" width="11.5703125" style="4" customWidth="1"/>
    <col min="6" max="6" width="13" style="4" customWidth="1"/>
    <col min="7" max="7" width="10.85546875" style="4"/>
    <col min="8" max="8" width="11.28515625" style="4" bestFit="1" customWidth="1"/>
    <col min="9" max="16384" width="10.85546875" style="4"/>
  </cols>
  <sheetData>
    <row r="1" spans="1:11" x14ac:dyDescent="0.2">
      <c r="A1" s="1" t="s">
        <v>111</v>
      </c>
    </row>
    <row r="2" spans="1:11" x14ac:dyDescent="0.2">
      <c r="A2" s="1" t="s">
        <v>482</v>
      </c>
    </row>
    <row r="3" spans="1:11" x14ac:dyDescent="0.2">
      <c r="A3" s="2" t="s">
        <v>483</v>
      </c>
    </row>
    <row r="4" spans="1:11" x14ac:dyDescent="0.2">
      <c r="A4" s="2"/>
    </row>
    <row r="5" spans="1:11" x14ac:dyDescent="0.2">
      <c r="A5" s="970" t="s">
        <v>10</v>
      </c>
      <c r="B5" s="750" t="s">
        <v>607</v>
      </c>
      <c r="C5" s="750" t="s">
        <v>608</v>
      </c>
      <c r="D5" s="750" t="s">
        <v>451</v>
      </c>
      <c r="E5" s="962" t="s">
        <v>463</v>
      </c>
      <c r="F5" s="963"/>
    </row>
    <row r="6" spans="1:11" x14ac:dyDescent="0.2">
      <c r="A6" s="971"/>
      <c r="B6" s="751" t="s">
        <v>456</v>
      </c>
      <c r="C6" s="751" t="s">
        <v>460</v>
      </c>
      <c r="D6" s="751" t="s">
        <v>461</v>
      </c>
      <c r="E6" s="964"/>
      <c r="F6" s="965"/>
    </row>
    <row r="7" spans="1:11" x14ac:dyDescent="0.2">
      <c r="A7" s="181"/>
      <c r="B7" s="19" t="s">
        <v>11</v>
      </c>
      <c r="C7" s="19" t="s">
        <v>12</v>
      </c>
      <c r="D7" s="19" t="s">
        <v>13</v>
      </c>
      <c r="E7" s="966"/>
      <c r="F7" s="967"/>
    </row>
    <row r="8" spans="1:11" ht="25.5" x14ac:dyDescent="0.2">
      <c r="A8" s="20"/>
      <c r="B8" s="565" t="s">
        <v>28</v>
      </c>
      <c r="C8" s="565" t="s">
        <v>28</v>
      </c>
      <c r="D8" s="565" t="s">
        <v>28</v>
      </c>
      <c r="E8" s="350" t="s">
        <v>14</v>
      </c>
      <c r="F8" s="21" t="s">
        <v>29</v>
      </c>
    </row>
    <row r="9" spans="1:11" x14ac:dyDescent="0.2">
      <c r="A9" s="5" t="s">
        <v>112</v>
      </c>
      <c r="B9" s="612">
        <v>79273702.559668452</v>
      </c>
      <c r="C9" s="363">
        <v>76348876.319000363</v>
      </c>
      <c r="D9" s="364">
        <v>-2924826.2406680882</v>
      </c>
      <c r="E9" s="357">
        <v>8.4408630747958782</v>
      </c>
      <c r="F9" s="359">
        <v>23.091103759972402</v>
      </c>
      <c r="H9" s="636"/>
      <c r="I9" s="58"/>
      <c r="J9" s="58"/>
      <c r="K9" s="58"/>
    </row>
    <row r="10" spans="1:11" x14ac:dyDescent="0.2">
      <c r="A10" s="6" t="s">
        <v>113</v>
      </c>
      <c r="B10" s="613">
        <v>65303706.816276051</v>
      </c>
      <c r="C10" s="366">
        <v>62784264.965999998</v>
      </c>
      <c r="D10" s="365">
        <v>-2519441.850276053</v>
      </c>
      <c r="E10" s="466">
        <v>9.7203584619631744</v>
      </c>
      <c r="F10" s="360">
        <v>18.988596122438491</v>
      </c>
      <c r="H10" s="636"/>
      <c r="I10" s="58"/>
      <c r="J10" s="58"/>
      <c r="K10" s="58"/>
    </row>
    <row r="11" spans="1:11" x14ac:dyDescent="0.2">
      <c r="A11" s="567" t="s">
        <v>114</v>
      </c>
      <c r="B11" s="614">
        <v>5285846.9120000005</v>
      </c>
      <c r="C11" s="569">
        <v>6237682.4859999996</v>
      </c>
      <c r="D11" s="568">
        <v>951835.57399999909</v>
      </c>
      <c r="E11" s="570">
        <v>72.879195833688712</v>
      </c>
      <c r="F11" s="571">
        <v>1.886536913839866</v>
      </c>
      <c r="H11" s="636"/>
      <c r="I11" s="58"/>
      <c r="J11" s="58"/>
      <c r="K11" s="58"/>
    </row>
    <row r="12" spans="1:11" x14ac:dyDescent="0.2">
      <c r="A12" s="567" t="s">
        <v>115</v>
      </c>
      <c r="B12" s="615">
        <v>60017859.904276051</v>
      </c>
      <c r="C12" s="569">
        <v>56546582.479999997</v>
      </c>
      <c r="D12" s="568">
        <v>-3471277.4242760539</v>
      </c>
      <c r="E12" s="570">
        <v>5.469890094522678</v>
      </c>
      <c r="F12" s="571">
        <v>17.102059208598622</v>
      </c>
      <c r="H12" s="636"/>
      <c r="I12" s="58"/>
      <c r="J12" s="58"/>
      <c r="K12" s="58"/>
    </row>
    <row r="13" spans="1:11" x14ac:dyDescent="0.2">
      <c r="A13" s="6" t="s">
        <v>60</v>
      </c>
      <c r="B13" s="615">
        <v>1774054.5893923785</v>
      </c>
      <c r="C13" s="366">
        <v>2311179.7834817315</v>
      </c>
      <c r="D13" s="365">
        <v>537125.19408935308</v>
      </c>
      <c r="E13" s="466">
        <v>64.159990310741463</v>
      </c>
      <c r="F13" s="360">
        <v>0.69899774248604107</v>
      </c>
      <c r="H13" s="636"/>
      <c r="I13" s="58"/>
      <c r="J13" s="58"/>
      <c r="K13" s="58"/>
    </row>
    <row r="14" spans="1:11" x14ac:dyDescent="0.2">
      <c r="A14" s="6" t="s">
        <v>116</v>
      </c>
      <c r="B14" s="615">
        <v>4243046</v>
      </c>
      <c r="C14" s="366">
        <v>4115081.8098361315</v>
      </c>
      <c r="D14" s="365">
        <v>-127964.19016386848</v>
      </c>
      <c r="E14" s="466">
        <v>6.6333892991595533</v>
      </c>
      <c r="F14" s="360">
        <v>1.2445734060928646</v>
      </c>
      <c r="H14" s="636"/>
      <c r="I14" s="58"/>
      <c r="J14" s="58"/>
      <c r="K14" s="58"/>
    </row>
    <row r="15" spans="1:11" x14ac:dyDescent="0.2">
      <c r="A15" s="6" t="s">
        <v>117</v>
      </c>
      <c r="B15" s="615">
        <v>158548.636</v>
      </c>
      <c r="C15" s="366">
        <v>170163.55725744148</v>
      </c>
      <c r="D15" s="365">
        <v>11614.921257441485</v>
      </c>
      <c r="E15" s="466">
        <v>113.3066382451124</v>
      </c>
      <c r="F15" s="360">
        <v>5.1464599693391164E-2</v>
      </c>
      <c r="H15" s="636"/>
      <c r="I15" s="58"/>
      <c r="J15" s="58"/>
      <c r="K15" s="58"/>
    </row>
    <row r="16" spans="1:11" x14ac:dyDescent="0.2">
      <c r="A16" s="6" t="s">
        <v>118</v>
      </c>
      <c r="B16" s="615">
        <v>2635453.4920000001</v>
      </c>
      <c r="C16" s="366">
        <v>1748824.2642240857</v>
      </c>
      <c r="D16" s="365">
        <v>-886629.22777591436</v>
      </c>
      <c r="E16" s="466">
        <v>-14.069789352807316</v>
      </c>
      <c r="F16" s="360">
        <v>0.52891783730294561</v>
      </c>
      <c r="H16" s="636"/>
      <c r="I16" s="58"/>
      <c r="J16" s="58"/>
      <c r="K16" s="58"/>
    </row>
    <row r="17" spans="1:11" x14ac:dyDescent="0.2">
      <c r="A17" s="756" t="s">
        <v>424</v>
      </c>
      <c r="B17" s="637">
        <v>819949.8</v>
      </c>
      <c r="C17" s="569">
        <v>381410.85883646912</v>
      </c>
      <c r="D17" s="568">
        <v>-438538.94116353092</v>
      </c>
      <c r="E17" s="570">
        <v>-42.165414570514649</v>
      </c>
      <c r="F17" s="571">
        <v>0.11535464752323164</v>
      </c>
      <c r="H17" s="636"/>
      <c r="I17" s="58"/>
      <c r="J17" s="58"/>
      <c r="K17" s="58"/>
    </row>
    <row r="18" spans="1:11" x14ac:dyDescent="0.2">
      <c r="A18" s="756" t="s">
        <v>544</v>
      </c>
      <c r="B18" s="637">
        <v>97933.411999999997</v>
      </c>
      <c r="C18" s="569">
        <v>44556.473249539333</v>
      </c>
      <c r="D18" s="568">
        <v>-53376.938750460664</v>
      </c>
      <c r="E18" s="757" t="s">
        <v>615</v>
      </c>
      <c r="F18" s="571">
        <v>1.347574707825141E-2</v>
      </c>
      <c r="H18" s="636"/>
      <c r="I18" s="58"/>
      <c r="J18" s="58"/>
      <c r="K18" s="58"/>
    </row>
    <row r="19" spans="1:11" x14ac:dyDescent="0.2">
      <c r="A19" s="756" t="s">
        <v>425</v>
      </c>
      <c r="B19" s="637">
        <v>1717570.28</v>
      </c>
      <c r="C19" s="569">
        <v>1322856.9321380772</v>
      </c>
      <c r="D19" s="568">
        <v>-394713.34786192281</v>
      </c>
      <c r="E19" s="570">
        <v>-3.8399442000583983</v>
      </c>
      <c r="F19" s="571">
        <v>0.40008744270146257</v>
      </c>
      <c r="H19" s="636"/>
      <c r="I19" s="58"/>
      <c r="J19" s="58"/>
      <c r="K19" s="58"/>
    </row>
    <row r="20" spans="1:11" x14ac:dyDescent="0.2">
      <c r="A20" s="6" t="s">
        <v>119</v>
      </c>
      <c r="B20" s="615">
        <v>1565119.4280000001</v>
      </c>
      <c r="C20" s="366">
        <v>1621872.92726811</v>
      </c>
      <c r="D20" s="365">
        <v>56753.49926810991</v>
      </c>
      <c r="E20" s="466">
        <v>5.1412535871691478</v>
      </c>
      <c r="F20" s="360">
        <v>0.49052242619211928</v>
      </c>
      <c r="H20" s="636"/>
      <c r="I20" s="58"/>
      <c r="J20" s="58"/>
      <c r="K20" s="58"/>
    </row>
    <row r="21" spans="1:11" x14ac:dyDescent="0.2">
      <c r="A21" s="6" t="s">
        <v>120</v>
      </c>
      <c r="B21" s="615">
        <v>3593773.5980000002</v>
      </c>
      <c r="C21" s="366">
        <v>3597489.010932873</v>
      </c>
      <c r="D21" s="365">
        <v>3715.4129328727722</v>
      </c>
      <c r="E21" s="466">
        <v>-15.540882132398991</v>
      </c>
      <c r="F21" s="360">
        <v>1.0880316257665532</v>
      </c>
      <c r="H21" s="636"/>
      <c r="I21" s="58"/>
      <c r="J21" s="58"/>
      <c r="K21" s="58"/>
    </row>
    <row r="22" spans="1:11" x14ac:dyDescent="0.2">
      <c r="A22" s="5" t="s">
        <v>24</v>
      </c>
      <c r="B22" s="616">
        <v>13022.916000000001</v>
      </c>
      <c r="C22" s="363">
        <v>13022.916000000001</v>
      </c>
      <c r="D22" s="362">
        <v>0</v>
      </c>
      <c r="E22" s="357">
        <v>-29.448953581798133</v>
      </c>
      <c r="F22" s="359">
        <v>3.938676233517382E-3</v>
      </c>
      <c r="H22" s="636"/>
      <c r="I22" s="58"/>
      <c r="J22" s="58"/>
      <c r="K22" s="58"/>
    </row>
    <row r="23" spans="1:11" x14ac:dyDescent="0.2">
      <c r="A23" s="6" t="s">
        <v>121</v>
      </c>
      <c r="B23" s="617">
        <v>13022.916000000001</v>
      </c>
      <c r="C23" s="366">
        <v>13022.916000000001</v>
      </c>
      <c r="D23" s="365">
        <v>0</v>
      </c>
      <c r="E23" s="466">
        <v>-29.448953581798133</v>
      </c>
      <c r="F23" s="360">
        <v>3.938676233517382E-3</v>
      </c>
      <c r="H23" s="636"/>
      <c r="I23" s="58"/>
      <c r="J23" s="58"/>
      <c r="K23" s="58"/>
    </row>
    <row r="24" spans="1:11" x14ac:dyDescent="0.2">
      <c r="A24" s="8" t="s">
        <v>26</v>
      </c>
      <c r="B24" s="618">
        <v>79286725.475668445</v>
      </c>
      <c r="C24" s="866">
        <v>76361899.235000357</v>
      </c>
      <c r="D24" s="367">
        <v>-2924826.2406680882</v>
      </c>
      <c r="E24" s="358">
        <v>8.4309318285116888</v>
      </c>
      <c r="F24" s="361">
        <v>23.095042436205919</v>
      </c>
      <c r="H24" s="636"/>
      <c r="I24" s="58"/>
      <c r="J24" s="58"/>
      <c r="K24" s="58"/>
    </row>
    <row r="25" spans="1:11" x14ac:dyDescent="0.2">
      <c r="A25" s="3" t="s">
        <v>27</v>
      </c>
      <c r="C25" s="58"/>
      <c r="H25" s="638"/>
    </row>
    <row r="26" spans="1:11" x14ac:dyDescent="0.2">
      <c r="C26" s="59"/>
    </row>
  </sheetData>
  <mergeCells count="2">
    <mergeCell ref="A5:A6"/>
    <mergeCell ref="E5:F7"/>
  </mergeCells>
  <pageMargins left="0.7" right="0.7" top="0.75" bottom="0.75" header="0.3" footer="0.3"/>
  <pageSetup paperSize="9" orientation="portrait" horizontalDpi="0" verticalDpi="0" r:id="rId1"/>
  <ignoredErrors>
    <ignoredError sqref="B7:C7"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D2F03-4928-4F4D-8216-80BE2C5E6854}">
  <sheetPr codeName="Hoja1"/>
  <dimension ref="A1:G25"/>
  <sheetViews>
    <sheetView zoomScaleNormal="100" workbookViewId="0">
      <selection activeCell="E32" sqref="E32"/>
    </sheetView>
  </sheetViews>
  <sheetFormatPr baseColWidth="10" defaultColWidth="11.42578125" defaultRowHeight="12.75" x14ac:dyDescent="0.2"/>
  <cols>
    <col min="1" max="1" width="34.140625" style="346" bestFit="1" customWidth="1"/>
    <col min="2" max="16384" width="11.42578125" style="346"/>
  </cols>
  <sheetData>
    <row r="1" spans="1:5" x14ac:dyDescent="0.2">
      <c r="A1" s="66" t="s">
        <v>0</v>
      </c>
    </row>
    <row r="2" spans="1:5" x14ac:dyDescent="0.2">
      <c r="A2" s="66" t="s">
        <v>396</v>
      </c>
    </row>
    <row r="4" spans="1:5" x14ac:dyDescent="0.2">
      <c r="A4" s="457"/>
      <c r="B4" s="451" t="s">
        <v>456</v>
      </c>
      <c r="C4" s="458" t="s">
        <v>460</v>
      </c>
    </row>
    <row r="5" spans="1:5" ht="12.95" customHeight="1" x14ac:dyDescent="0.2">
      <c r="A5" s="332" t="s">
        <v>1</v>
      </c>
      <c r="B5" s="954">
        <v>2.6435172591612712</v>
      </c>
      <c r="C5" s="955">
        <v>2.3533876689161599</v>
      </c>
      <c r="E5" s="459"/>
    </row>
    <row r="6" spans="1:5" ht="12.95" customHeight="1" x14ac:dyDescent="0.2">
      <c r="A6" s="424" t="s">
        <v>375</v>
      </c>
      <c r="B6" s="952"/>
      <c r="C6" s="953"/>
      <c r="E6" s="459"/>
    </row>
    <row r="7" spans="1:5" ht="12.95" customHeight="1" x14ac:dyDescent="0.2">
      <c r="A7" s="332" t="s">
        <v>376</v>
      </c>
      <c r="B7" s="952">
        <v>5.9974306246255757</v>
      </c>
      <c r="C7" s="953">
        <v>5.5630113097383296</v>
      </c>
      <c r="E7" s="459"/>
    </row>
    <row r="8" spans="1:5" ht="12.95" customHeight="1" x14ac:dyDescent="0.2">
      <c r="A8" s="424" t="s">
        <v>375</v>
      </c>
      <c r="B8" s="952"/>
      <c r="C8" s="953"/>
      <c r="E8" s="459"/>
    </row>
    <row r="9" spans="1:5" ht="12.95" customHeight="1" x14ac:dyDescent="0.2">
      <c r="A9" s="332" t="s">
        <v>377</v>
      </c>
      <c r="B9" s="952">
        <v>2.1899403395469754</v>
      </c>
      <c r="C9" s="953">
        <v>1.9193242195982501</v>
      </c>
      <c r="E9" s="459"/>
    </row>
    <row r="10" spans="1:5" ht="12.95" customHeight="1" x14ac:dyDescent="0.2">
      <c r="A10" s="424" t="s">
        <v>375</v>
      </c>
      <c r="B10" s="952"/>
      <c r="C10" s="953"/>
      <c r="E10" s="459"/>
    </row>
    <row r="11" spans="1:5" ht="12.95" customHeight="1" x14ac:dyDescent="0.2">
      <c r="A11" s="332" t="s">
        <v>338</v>
      </c>
      <c r="B11" s="952">
        <v>1.4646905698918431</v>
      </c>
      <c r="C11" s="953">
        <v>1.1406032555132799</v>
      </c>
      <c r="E11" s="459"/>
    </row>
    <row r="12" spans="1:5" ht="12.95" customHeight="1" x14ac:dyDescent="0.2">
      <c r="A12" s="424" t="s">
        <v>375</v>
      </c>
      <c r="B12" s="952"/>
      <c r="C12" s="953"/>
      <c r="E12" s="459"/>
    </row>
    <row r="13" spans="1:5" ht="12.95" customHeight="1" x14ac:dyDescent="0.2">
      <c r="A13" s="332" t="s">
        <v>2</v>
      </c>
      <c r="B13" s="952">
        <v>3.890565074631553</v>
      </c>
      <c r="C13" s="953">
        <v>3.925586259043</v>
      </c>
      <c r="E13" s="459"/>
    </row>
    <row r="14" spans="1:5" ht="12.95" customHeight="1" x14ac:dyDescent="0.2">
      <c r="A14" s="424" t="s">
        <v>3</v>
      </c>
      <c r="B14" s="952"/>
      <c r="C14" s="953"/>
      <c r="E14" s="459"/>
    </row>
    <row r="15" spans="1:5" ht="12.95" customHeight="1" x14ac:dyDescent="0.2">
      <c r="A15" s="332" t="s">
        <v>4</v>
      </c>
      <c r="B15" s="945">
        <v>927.87920244380564</v>
      </c>
      <c r="C15" s="946">
        <v>943.526255602981</v>
      </c>
      <c r="E15" s="459"/>
    </row>
    <row r="16" spans="1:5" ht="12.95" customHeight="1" x14ac:dyDescent="0.2">
      <c r="A16" s="424" t="s">
        <v>5</v>
      </c>
      <c r="B16" s="945"/>
      <c r="C16" s="946"/>
      <c r="E16" s="459"/>
    </row>
    <row r="17" spans="1:7" x14ac:dyDescent="0.2">
      <c r="A17" s="332" t="s">
        <v>6</v>
      </c>
      <c r="B17" s="945">
        <v>415.08964675304429</v>
      </c>
      <c r="C17" s="946">
        <v>414.96950961615403</v>
      </c>
      <c r="E17" s="459"/>
      <c r="G17" s="484"/>
    </row>
    <row r="18" spans="1:7" x14ac:dyDescent="0.2">
      <c r="A18" s="424" t="s">
        <v>7</v>
      </c>
      <c r="B18" s="945"/>
      <c r="C18" s="946"/>
      <c r="E18" s="459"/>
    </row>
    <row r="19" spans="1:7" x14ac:dyDescent="0.2">
      <c r="A19" s="332" t="s">
        <v>328</v>
      </c>
      <c r="B19" s="945">
        <v>77.874166666666667</v>
      </c>
      <c r="C19" s="946">
        <v>75.908749999999998</v>
      </c>
      <c r="E19" s="459"/>
    </row>
    <row r="20" spans="1:7" x14ac:dyDescent="0.2">
      <c r="A20" s="248" t="s">
        <v>329</v>
      </c>
      <c r="B20" s="947"/>
      <c r="C20" s="948"/>
      <c r="E20" s="459"/>
    </row>
    <row r="21" spans="1:7" ht="12.75" customHeight="1" x14ac:dyDescent="0.2">
      <c r="A21" s="949" t="s">
        <v>618</v>
      </c>
      <c r="B21" s="950"/>
      <c r="C21" s="950"/>
    </row>
    <row r="22" spans="1:7" x14ac:dyDescent="0.2">
      <c r="A22" s="951"/>
      <c r="B22" s="951"/>
      <c r="C22" s="951"/>
    </row>
    <row r="23" spans="1:7" x14ac:dyDescent="0.2">
      <c r="A23" s="951"/>
      <c r="B23" s="951"/>
      <c r="C23" s="951"/>
    </row>
    <row r="24" spans="1:7" x14ac:dyDescent="0.2">
      <c r="A24" s="951"/>
      <c r="B24" s="951"/>
      <c r="C24" s="951"/>
    </row>
    <row r="25" spans="1:7" x14ac:dyDescent="0.2">
      <c r="A25" s="349" t="s">
        <v>8</v>
      </c>
      <c r="B25" s="4"/>
      <c r="C25" s="4"/>
    </row>
  </sheetData>
  <mergeCells count="17">
    <mergeCell ref="B5:B6"/>
    <mergeCell ref="C5:C6"/>
    <mergeCell ref="B7:B8"/>
    <mergeCell ref="C7:C8"/>
    <mergeCell ref="B9:B10"/>
    <mergeCell ref="C9:C10"/>
    <mergeCell ref="B11:B12"/>
    <mergeCell ref="C11:C12"/>
    <mergeCell ref="B15:B16"/>
    <mergeCell ref="C15:C16"/>
    <mergeCell ref="B13:B14"/>
    <mergeCell ref="C13:C14"/>
    <mergeCell ref="B17:B18"/>
    <mergeCell ref="C17:C18"/>
    <mergeCell ref="B19:B20"/>
    <mergeCell ref="C19:C20"/>
    <mergeCell ref="A21:C24"/>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79A09-F2B1-4AB4-BB9A-8EA88EC54708}">
  <sheetPr codeName="Hoja13"/>
  <dimension ref="A1:K23"/>
  <sheetViews>
    <sheetView zoomScaleNormal="100" workbookViewId="0">
      <selection activeCell="I16" sqref="I16"/>
    </sheetView>
  </sheetViews>
  <sheetFormatPr baseColWidth="10" defaultColWidth="10.85546875" defaultRowHeight="12.75" x14ac:dyDescent="0.2"/>
  <cols>
    <col min="1" max="1" width="42.85546875" style="4" bestFit="1" customWidth="1"/>
    <col min="2" max="6" width="14.28515625" style="4" customWidth="1"/>
    <col min="7" max="16384" width="10.85546875" style="4"/>
  </cols>
  <sheetData>
    <row r="1" spans="1:11" x14ac:dyDescent="0.2">
      <c r="A1" s="1" t="s">
        <v>122</v>
      </c>
    </row>
    <row r="2" spans="1:11" x14ac:dyDescent="0.2">
      <c r="A2" s="1" t="s">
        <v>484</v>
      </c>
    </row>
    <row r="3" spans="1:11" x14ac:dyDescent="0.2">
      <c r="A3" s="2" t="s">
        <v>485</v>
      </c>
    </row>
    <row r="4" spans="1:11" x14ac:dyDescent="0.2">
      <c r="A4" s="2"/>
    </row>
    <row r="5" spans="1:11" ht="15" customHeight="1" x14ac:dyDescent="0.2">
      <c r="A5" s="755"/>
      <c r="B5" s="145" t="s">
        <v>607</v>
      </c>
      <c r="C5" s="1007" t="s">
        <v>29</v>
      </c>
      <c r="D5" s="145" t="s">
        <v>609</v>
      </c>
      <c r="E5" s="987" t="s">
        <v>322</v>
      </c>
    </row>
    <row r="6" spans="1:11" x14ac:dyDescent="0.2">
      <c r="A6" s="1003" t="s">
        <v>50</v>
      </c>
      <c r="B6" s="667" t="s">
        <v>460</v>
      </c>
      <c r="C6" s="1008"/>
      <c r="D6" s="667" t="s">
        <v>462</v>
      </c>
      <c r="E6" s="1005"/>
    </row>
    <row r="7" spans="1:11" x14ac:dyDescent="0.2">
      <c r="A7" s="1004"/>
      <c r="B7" s="642" t="s">
        <v>28</v>
      </c>
      <c r="C7" s="1009"/>
      <c r="D7" s="642" t="s">
        <v>610</v>
      </c>
      <c r="E7" s="1006"/>
    </row>
    <row r="8" spans="1:11" x14ac:dyDescent="0.2">
      <c r="A8" s="5" t="s">
        <v>30</v>
      </c>
      <c r="B8" s="10">
        <v>28534003.590000004</v>
      </c>
      <c r="C8" s="471">
        <v>8.6298799583006325</v>
      </c>
      <c r="D8" s="471">
        <v>-0.17279627498205663</v>
      </c>
      <c r="E8" s="13">
        <v>17.898148437442263</v>
      </c>
      <c r="I8" s="16"/>
      <c r="J8" s="16"/>
      <c r="K8" s="16"/>
    </row>
    <row r="9" spans="1:11" x14ac:dyDescent="0.2">
      <c r="A9" s="6" t="s">
        <v>51</v>
      </c>
      <c r="B9" s="11">
        <v>6237682.4859999996</v>
      </c>
      <c r="C9" s="472">
        <v>1.886536913839866</v>
      </c>
      <c r="D9" s="472">
        <v>18.007248181257431</v>
      </c>
      <c r="E9" s="14">
        <v>72.879195833688712</v>
      </c>
      <c r="I9" s="16"/>
      <c r="J9" s="16"/>
      <c r="K9" s="16"/>
    </row>
    <row r="10" spans="1:11" x14ac:dyDescent="0.2">
      <c r="A10" s="6" t="s">
        <v>52</v>
      </c>
      <c r="B10" s="11">
        <v>22296321.104000002</v>
      </c>
      <c r="C10" s="472">
        <v>6.7433430444607669</v>
      </c>
      <c r="D10" s="472">
        <v>-4.2975622394751722</v>
      </c>
      <c r="E10" s="14">
        <v>8.2654041689523616</v>
      </c>
      <c r="I10" s="16"/>
      <c r="J10" s="16"/>
      <c r="K10" s="16"/>
    </row>
    <row r="11" spans="1:11" x14ac:dyDescent="0.2">
      <c r="A11" s="5" t="s">
        <v>36</v>
      </c>
      <c r="B11" s="10">
        <v>28686318.138999999</v>
      </c>
      <c r="C11" s="471">
        <v>8.6759462689614093</v>
      </c>
      <c r="D11" s="471">
        <v>-4.5898706596532275</v>
      </c>
      <c r="E11" s="13">
        <v>2.3437463578602324</v>
      </c>
      <c r="F11" s="207"/>
      <c r="I11" s="16"/>
      <c r="J11" s="16"/>
      <c r="K11" s="16"/>
    </row>
    <row r="12" spans="1:11" x14ac:dyDescent="0.2">
      <c r="A12" s="5" t="s">
        <v>40</v>
      </c>
      <c r="B12" s="10">
        <v>3551319.963</v>
      </c>
      <c r="C12" s="471">
        <v>1.074068168441225</v>
      </c>
      <c r="D12" s="471">
        <v>-12.496511981739189</v>
      </c>
      <c r="E12" s="13">
        <v>-4.0257908624435128</v>
      </c>
      <c r="I12" s="16"/>
      <c r="J12" s="16"/>
      <c r="K12" s="16"/>
    </row>
    <row r="13" spans="1:11" x14ac:dyDescent="0.2">
      <c r="A13" s="6" t="s">
        <v>41</v>
      </c>
      <c r="B13" s="11">
        <v>969030.57900000003</v>
      </c>
      <c r="C13" s="472">
        <v>0.29307550713364711</v>
      </c>
      <c r="D13" s="472">
        <v>-29.251428103190147</v>
      </c>
      <c r="E13" s="14">
        <v>-4.2342754180122899</v>
      </c>
      <c r="G13" s="207"/>
      <c r="I13" s="16"/>
      <c r="J13" s="16"/>
      <c r="K13" s="16"/>
    </row>
    <row r="14" spans="1:11" x14ac:dyDescent="0.2">
      <c r="A14" s="6" t="s">
        <v>42</v>
      </c>
      <c r="B14" s="11">
        <v>2506800.3840000001</v>
      </c>
      <c r="C14" s="472">
        <v>0.75816162022645661</v>
      </c>
      <c r="D14" s="472">
        <v>-5.9733698012369718</v>
      </c>
      <c r="E14" s="14">
        <v>-4.1280026272546682</v>
      </c>
      <c r="G14" s="207"/>
      <c r="I14" s="16"/>
      <c r="J14" s="16"/>
      <c r="K14" s="16"/>
    </row>
    <row r="15" spans="1:11" x14ac:dyDescent="0.2">
      <c r="A15" s="6" t="s">
        <v>43</v>
      </c>
      <c r="B15" s="11">
        <v>75489</v>
      </c>
      <c r="C15" s="472">
        <v>2.2831041081121432E-2</v>
      </c>
      <c r="D15" s="472">
        <v>231.76435997382168</v>
      </c>
      <c r="E15" s="14">
        <v>2.4653135531820913</v>
      </c>
      <c r="G15" s="207"/>
      <c r="I15" s="16"/>
      <c r="J15" s="16"/>
      <c r="K15" s="16"/>
    </row>
    <row r="16" spans="1:11" x14ac:dyDescent="0.2">
      <c r="A16" s="5" t="s">
        <v>44</v>
      </c>
      <c r="B16" s="10">
        <v>835026</v>
      </c>
      <c r="C16" s="471">
        <v>0.25254689967815847</v>
      </c>
      <c r="D16" s="471">
        <v>5.9486816116174568</v>
      </c>
      <c r="E16" s="13">
        <v>2.8822185853468296</v>
      </c>
      <c r="I16" s="16"/>
      <c r="J16" s="16"/>
      <c r="K16" s="16"/>
    </row>
    <row r="17" spans="1:11" x14ac:dyDescent="0.2">
      <c r="A17" s="5" t="s">
        <v>45</v>
      </c>
      <c r="B17" s="10">
        <v>596073.24199999997</v>
      </c>
      <c r="C17" s="471">
        <v>0.18027755931936093</v>
      </c>
      <c r="D17" s="471">
        <v>-0.38275331026820236</v>
      </c>
      <c r="E17" s="13">
        <v>5.8110249611732279</v>
      </c>
      <c r="I17" s="16"/>
      <c r="J17" s="16"/>
      <c r="K17" s="16"/>
    </row>
    <row r="18" spans="1:11" x14ac:dyDescent="0.2">
      <c r="A18" s="5" t="s">
        <v>46</v>
      </c>
      <c r="B18" s="10">
        <v>581524.03199999989</v>
      </c>
      <c r="C18" s="471">
        <v>0.17587726773770182</v>
      </c>
      <c r="D18" s="471">
        <v>-51.900157946798053</v>
      </c>
      <c r="E18" s="13">
        <v>-785.66423736838044</v>
      </c>
      <c r="I18" s="16"/>
      <c r="J18" s="16"/>
      <c r="K18" s="16"/>
    </row>
    <row r="19" spans="1:11" x14ac:dyDescent="0.2">
      <c r="A19" s="52" t="s">
        <v>131</v>
      </c>
      <c r="B19" s="11">
        <v>-1894449.436</v>
      </c>
      <c r="C19" s="472">
        <v>-0.57296099960819891</v>
      </c>
      <c r="D19" s="472">
        <v>14.805499440607516</v>
      </c>
      <c r="E19" s="14">
        <v>-7.2032391302286447</v>
      </c>
      <c r="I19" s="16"/>
      <c r="J19" s="16"/>
      <c r="K19" s="16"/>
    </row>
    <row r="20" spans="1:11" x14ac:dyDescent="0.2">
      <c r="A20" s="52" t="s">
        <v>132</v>
      </c>
      <c r="B20" s="11">
        <v>2475973.4679999999</v>
      </c>
      <c r="C20" s="472">
        <v>0.74883826734590075</v>
      </c>
      <c r="D20" s="472">
        <v>-13.401214788939608</v>
      </c>
      <c r="E20" s="14">
        <v>26.538739388521293</v>
      </c>
      <c r="I20" s="16"/>
      <c r="J20" s="16"/>
      <c r="K20" s="16"/>
    </row>
    <row r="21" spans="1:11" x14ac:dyDescent="0.2">
      <c r="A21" s="8" t="s">
        <v>53</v>
      </c>
      <c r="B21" s="12">
        <v>62784264.965999998</v>
      </c>
      <c r="C21" s="473">
        <v>18.988596122438491</v>
      </c>
      <c r="D21" s="473">
        <v>-3.8580380422424954</v>
      </c>
      <c r="E21" s="15">
        <v>9.7203586365693475</v>
      </c>
      <c r="I21" s="16"/>
      <c r="J21" s="16"/>
      <c r="K21" s="16"/>
    </row>
    <row r="22" spans="1:11" x14ac:dyDescent="0.2">
      <c r="A22" s="3" t="s">
        <v>27</v>
      </c>
    </row>
    <row r="23" spans="1:11" x14ac:dyDescent="0.2">
      <c r="A23" s="3"/>
      <c r="B23" s="17"/>
      <c r="C23" s="17"/>
      <c r="D23" s="17"/>
      <c r="E23" s="17"/>
    </row>
  </sheetData>
  <mergeCells count="3">
    <mergeCell ref="A6:A7"/>
    <mergeCell ref="E5:E7"/>
    <mergeCell ref="C5:C7"/>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DF2A3F-9C7E-4B65-8ED0-F661B680685F}">
  <dimension ref="A1:C23"/>
  <sheetViews>
    <sheetView showGridLines="0" workbookViewId="0">
      <selection activeCell="E28" sqref="E28"/>
    </sheetView>
  </sheetViews>
  <sheetFormatPr baseColWidth="10" defaultColWidth="11.42578125" defaultRowHeight="12.75" x14ac:dyDescent="0.2"/>
  <cols>
    <col min="1" max="1" width="53.28515625" style="199" bestFit="1" customWidth="1"/>
    <col min="2" max="2" width="11.5703125" style="199" customWidth="1"/>
    <col min="3" max="3" width="11" style="199" customWidth="1"/>
    <col min="4" max="4" width="11.42578125" style="199"/>
    <col min="5" max="5" width="47.7109375" style="199" bestFit="1" customWidth="1"/>
    <col min="6" max="16384" width="11.42578125" style="199"/>
  </cols>
  <sheetData>
    <row r="1" spans="1:3" x14ac:dyDescent="0.2">
      <c r="A1" s="131" t="s">
        <v>133</v>
      </c>
    </row>
    <row r="2" spans="1:3" x14ac:dyDescent="0.2">
      <c r="A2" s="131" t="s">
        <v>486</v>
      </c>
    </row>
    <row r="4" spans="1:3" ht="25.5" x14ac:dyDescent="0.2">
      <c r="A4" s="216" t="s">
        <v>10</v>
      </c>
      <c r="B4" s="22" t="s">
        <v>457</v>
      </c>
      <c r="C4" s="22" t="s">
        <v>463</v>
      </c>
    </row>
    <row r="5" spans="1:3" x14ac:dyDescent="0.2">
      <c r="A5" s="217" t="s">
        <v>377</v>
      </c>
      <c r="B5" s="218"/>
      <c r="C5" s="219"/>
    </row>
    <row r="6" spans="1:3" ht="12.75" customHeight="1" x14ac:dyDescent="0.2">
      <c r="A6" s="32" t="s">
        <v>387</v>
      </c>
      <c r="B6" s="452">
        <v>2.2089115576369198</v>
      </c>
      <c r="C6" s="452">
        <v>2.2089115576369198</v>
      </c>
    </row>
    <row r="7" spans="1:3" x14ac:dyDescent="0.2">
      <c r="A7" s="220" t="s">
        <v>388</v>
      </c>
      <c r="B7" s="469">
        <v>0.49999999999998934</v>
      </c>
      <c r="C7" s="469">
        <v>1.0699999999999932</v>
      </c>
    </row>
    <row r="8" spans="1:3" x14ac:dyDescent="0.2">
      <c r="A8" s="221" t="s">
        <v>318</v>
      </c>
      <c r="B8" s="209"/>
      <c r="C8" s="73"/>
    </row>
    <row r="9" spans="1:3" x14ac:dyDescent="0.2">
      <c r="A9" s="222" t="s">
        <v>487</v>
      </c>
      <c r="B9" s="209">
        <v>409</v>
      </c>
      <c r="C9" s="209">
        <v>409</v>
      </c>
    </row>
    <row r="10" spans="1:3" x14ac:dyDescent="0.2">
      <c r="A10" s="792" t="s">
        <v>603</v>
      </c>
      <c r="B10" s="793">
        <v>21</v>
      </c>
      <c r="C10" s="794">
        <v>16.969662854602916</v>
      </c>
    </row>
    <row r="11" spans="1:3" x14ac:dyDescent="0.2">
      <c r="A11" s="792" t="s">
        <v>604</v>
      </c>
      <c r="B11" s="793">
        <v>14.2</v>
      </c>
      <c r="C11" s="794">
        <v>12.093563996004036</v>
      </c>
    </row>
    <row r="12" spans="1:3" x14ac:dyDescent="0.2">
      <c r="A12" s="222" t="s">
        <v>134</v>
      </c>
      <c r="B12" s="223">
        <v>1371</v>
      </c>
      <c r="C12" s="771">
        <v>1388.106</v>
      </c>
    </row>
    <row r="13" spans="1:3" x14ac:dyDescent="0.2">
      <c r="A13" s="224" t="s">
        <v>135</v>
      </c>
      <c r="B13" s="223">
        <v>3193.99041833927</v>
      </c>
      <c r="C13" s="223">
        <v>2919.89778177469</v>
      </c>
    </row>
    <row r="14" spans="1:3" x14ac:dyDescent="0.2">
      <c r="A14" s="217" t="s">
        <v>426</v>
      </c>
      <c r="B14" s="572"/>
      <c r="C14" s="573"/>
    </row>
    <row r="15" spans="1:3" x14ac:dyDescent="0.2">
      <c r="A15" s="678" t="s">
        <v>427</v>
      </c>
      <c r="B15" s="687">
        <v>0.48621148683315296</v>
      </c>
      <c r="C15" s="688">
        <v>0.48621148683315296</v>
      </c>
    </row>
    <row r="16" spans="1:3" x14ac:dyDescent="0.2">
      <c r="A16" s="679" t="s">
        <v>535</v>
      </c>
      <c r="B16" s="689" t="s">
        <v>605</v>
      </c>
      <c r="C16" s="689" t="s">
        <v>605</v>
      </c>
    </row>
    <row r="17" spans="1:3" ht="12.75" customHeight="1" x14ac:dyDescent="0.2">
      <c r="A17" s="1010" t="s">
        <v>550</v>
      </c>
      <c r="B17" s="1010"/>
      <c r="C17" s="1010"/>
    </row>
    <row r="18" spans="1:3" x14ac:dyDescent="0.2">
      <c r="A18" s="977"/>
      <c r="B18" s="977"/>
      <c r="C18" s="977"/>
    </row>
    <row r="19" spans="1:3" x14ac:dyDescent="0.2">
      <c r="A19" s="977"/>
      <c r="B19" s="977"/>
      <c r="C19" s="977"/>
    </row>
    <row r="20" spans="1:3" x14ac:dyDescent="0.2">
      <c r="A20" s="977"/>
      <c r="B20" s="977"/>
      <c r="C20" s="977"/>
    </row>
    <row r="21" spans="1:3" x14ac:dyDescent="0.2">
      <c r="A21" s="977"/>
      <c r="B21" s="977"/>
      <c r="C21" s="977"/>
    </row>
    <row r="22" spans="1:3" ht="25.5" customHeight="1" x14ac:dyDescent="0.2">
      <c r="A22" s="977" t="s">
        <v>631</v>
      </c>
      <c r="B22" s="977"/>
      <c r="C22" s="977"/>
    </row>
    <row r="23" spans="1:3" x14ac:dyDescent="0.2">
      <c r="A23" s="976" t="s">
        <v>54</v>
      </c>
      <c r="B23" s="976"/>
      <c r="C23" s="976"/>
    </row>
  </sheetData>
  <mergeCells count="3">
    <mergeCell ref="A17:C21"/>
    <mergeCell ref="A22:C22"/>
    <mergeCell ref="A23:C23"/>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B037D-A276-4349-B97E-50BA3C9810CE}">
  <dimension ref="A1:H24"/>
  <sheetViews>
    <sheetView showGridLines="0" zoomScaleNormal="100" workbookViewId="0">
      <selection activeCell="L16" sqref="L16"/>
    </sheetView>
  </sheetViews>
  <sheetFormatPr baseColWidth="10" defaultColWidth="11.42578125" defaultRowHeight="12.75" x14ac:dyDescent="0.2"/>
  <cols>
    <col min="1" max="1" width="35.85546875" style="199" customWidth="1"/>
    <col min="2" max="3" width="14.28515625" style="199" customWidth="1"/>
    <col min="4" max="4" width="17.5703125" style="199" customWidth="1"/>
    <col min="5" max="6" width="12.85546875" style="199" customWidth="1"/>
    <col min="7" max="7" width="5.42578125" style="199" customWidth="1"/>
    <col min="8" max="16384" width="11.42578125" style="199"/>
  </cols>
  <sheetData>
    <row r="1" spans="1:8" x14ac:dyDescent="0.2">
      <c r="A1" s="131" t="s">
        <v>136</v>
      </c>
      <c r="F1" s="227"/>
    </row>
    <row r="2" spans="1:8" x14ac:dyDescent="0.2">
      <c r="A2" s="131" t="s">
        <v>488</v>
      </c>
    </row>
    <row r="3" spans="1:8" x14ac:dyDescent="0.2">
      <c r="A3" s="199" t="s">
        <v>483</v>
      </c>
      <c r="G3" s="227"/>
    </row>
    <row r="4" spans="1:8" x14ac:dyDescent="0.2">
      <c r="G4" s="227"/>
    </row>
    <row r="5" spans="1:8" ht="12.75" customHeight="1" x14ac:dyDescent="0.2">
      <c r="A5" s="970" t="s">
        <v>10</v>
      </c>
      <c r="B5" s="750" t="s">
        <v>608</v>
      </c>
      <c r="C5" s="750" t="s">
        <v>607</v>
      </c>
      <c r="D5" s="750" t="s">
        <v>451</v>
      </c>
      <c r="E5" s="962" t="s">
        <v>463</v>
      </c>
      <c r="F5" s="963"/>
    </row>
    <row r="6" spans="1:8" x14ac:dyDescent="0.2">
      <c r="A6" s="971"/>
      <c r="B6" s="751" t="s">
        <v>456</v>
      </c>
      <c r="C6" s="751" t="s">
        <v>460</v>
      </c>
      <c r="D6" s="751" t="s">
        <v>461</v>
      </c>
      <c r="E6" s="964"/>
      <c r="F6" s="965"/>
    </row>
    <row r="7" spans="1:8" x14ac:dyDescent="0.2">
      <c r="A7" s="181"/>
      <c r="B7" s="19" t="s">
        <v>11</v>
      </c>
      <c r="C7" s="19" t="s">
        <v>12</v>
      </c>
      <c r="D7" s="19" t="s">
        <v>13</v>
      </c>
      <c r="E7" s="966"/>
      <c r="F7" s="967"/>
    </row>
    <row r="8" spans="1:8" ht="27" customHeight="1" x14ac:dyDescent="0.2">
      <c r="A8" s="20"/>
      <c r="B8" s="565" t="s">
        <v>28</v>
      </c>
      <c r="C8" s="565" t="s">
        <v>28</v>
      </c>
      <c r="D8" s="565" t="s">
        <v>28</v>
      </c>
      <c r="E8" s="22" t="s">
        <v>14</v>
      </c>
      <c r="F8" s="23" t="s">
        <v>29</v>
      </c>
      <c r="H8" s="758"/>
    </row>
    <row r="9" spans="1:8" x14ac:dyDescent="0.2">
      <c r="A9" s="228" t="s">
        <v>137</v>
      </c>
      <c r="B9" s="620">
        <v>78835231.868940786</v>
      </c>
      <c r="C9" s="201">
        <v>76724274.953150198</v>
      </c>
      <c r="D9" s="229">
        <v>-2110956.9157905877</v>
      </c>
      <c r="E9" s="230">
        <v>10.374429586500478</v>
      </c>
      <c r="F9" s="231">
        <v>23.204640058480418</v>
      </c>
      <c r="G9" s="232"/>
      <c r="H9" s="131"/>
    </row>
    <row r="10" spans="1:8" x14ac:dyDescent="0.2">
      <c r="A10" s="234" t="s">
        <v>57</v>
      </c>
      <c r="B10" s="599">
        <v>65212715.734847307</v>
      </c>
      <c r="C10" s="202">
        <v>63471825.968627289</v>
      </c>
      <c r="D10" s="195">
        <v>-1740889.7662200183</v>
      </c>
      <c r="E10" s="191">
        <v>11.462972034039298</v>
      </c>
      <c r="F10" s="192">
        <v>19.19654341935275</v>
      </c>
      <c r="G10" s="232"/>
    </row>
    <row r="11" spans="1:8" x14ac:dyDescent="0.2">
      <c r="A11" s="235" t="s">
        <v>138</v>
      </c>
      <c r="B11" s="621">
        <v>4848154.4770143777</v>
      </c>
      <c r="C11" s="203">
        <v>6145882.6665059887</v>
      </c>
      <c r="D11" s="623">
        <v>1297728.189491611</v>
      </c>
      <c r="E11" s="193">
        <v>106.40638728335161</v>
      </c>
      <c r="F11" s="194">
        <v>1.8587727965498333</v>
      </c>
      <c r="G11" s="232"/>
      <c r="H11" s="767"/>
    </row>
    <row r="12" spans="1:8" x14ac:dyDescent="0.2">
      <c r="A12" s="235" t="s">
        <v>139</v>
      </c>
      <c r="B12" s="621">
        <v>60364561.257832929</v>
      </c>
      <c r="C12" s="203">
        <v>57325943.302121297</v>
      </c>
      <c r="D12" s="623">
        <v>-3038617.955711633</v>
      </c>
      <c r="E12" s="193">
        <v>6.2245593368186025</v>
      </c>
      <c r="F12" s="194">
        <v>17.337770622802918</v>
      </c>
      <c r="G12" s="232"/>
      <c r="H12" s="767"/>
    </row>
    <row r="13" spans="1:8" x14ac:dyDescent="0.2">
      <c r="A13" s="234" t="s">
        <v>60</v>
      </c>
      <c r="B13" s="599">
        <v>1393351.6545618554</v>
      </c>
      <c r="C13" s="202">
        <v>1944029.0401722253</v>
      </c>
      <c r="D13" s="195">
        <v>550677.38561036997</v>
      </c>
      <c r="E13" s="191">
        <v>156.59329081561401</v>
      </c>
      <c r="F13" s="192">
        <v>0.58795595224556085</v>
      </c>
      <c r="G13" s="232"/>
    </row>
    <row r="14" spans="1:8" x14ac:dyDescent="0.2">
      <c r="A14" s="234" t="s">
        <v>140</v>
      </c>
      <c r="B14" s="599">
        <v>3471796.9640149251</v>
      </c>
      <c r="C14" s="202">
        <v>3391069.8732536943</v>
      </c>
      <c r="D14" s="195">
        <v>-80727.090761230793</v>
      </c>
      <c r="E14" s="191">
        <v>6.7455754418762615</v>
      </c>
      <c r="F14" s="192">
        <v>1.0256018172873975</v>
      </c>
      <c r="G14" s="232"/>
    </row>
    <row r="15" spans="1:8" ht="15" x14ac:dyDescent="0.2">
      <c r="A15" s="72" t="s">
        <v>682</v>
      </c>
      <c r="B15" s="599">
        <v>917883.21200000006</v>
      </c>
      <c r="C15" s="202">
        <v>425967.33208600845</v>
      </c>
      <c r="D15" s="195">
        <v>-491915.87991399161</v>
      </c>
      <c r="E15" s="191">
        <v>-36.195216063578805</v>
      </c>
      <c r="F15" s="192">
        <v>0.12883039460148307</v>
      </c>
      <c r="G15" s="232"/>
    </row>
    <row r="16" spans="1:8" ht="15" x14ac:dyDescent="0.2">
      <c r="A16" s="236" t="s">
        <v>681</v>
      </c>
      <c r="B16" s="622">
        <v>7839484.3035166962</v>
      </c>
      <c r="C16" s="204">
        <v>7491382.739010971</v>
      </c>
      <c r="D16" s="196">
        <v>-348101.56450572517</v>
      </c>
      <c r="E16" s="197">
        <v>-5.9626685582054524</v>
      </c>
      <c r="F16" s="198">
        <v>2.2657084749932239</v>
      </c>
      <c r="G16" s="232"/>
    </row>
    <row r="17" spans="1:7" x14ac:dyDescent="0.2">
      <c r="A17" s="834" t="s">
        <v>289</v>
      </c>
      <c r="B17" s="835"/>
      <c r="C17" s="836"/>
      <c r="D17" s="836"/>
      <c r="E17" s="837"/>
      <c r="F17" s="838"/>
      <c r="G17" s="232"/>
    </row>
    <row r="18" spans="1:7" x14ac:dyDescent="0.2">
      <c r="A18" s="834" t="s">
        <v>679</v>
      </c>
      <c r="B18" s="835"/>
      <c r="C18" s="836"/>
      <c r="D18" s="836"/>
      <c r="E18" s="837"/>
      <c r="F18" s="838"/>
      <c r="G18" s="232"/>
    </row>
    <row r="19" spans="1:7" ht="12.75" customHeight="1" x14ac:dyDescent="0.2">
      <c r="A19" s="975" t="s">
        <v>680</v>
      </c>
      <c r="B19" s="975"/>
      <c r="C19" s="975"/>
      <c r="D19" s="975"/>
      <c r="E19" s="975"/>
      <c r="F19" s="975"/>
    </row>
    <row r="20" spans="1:7" x14ac:dyDescent="0.2">
      <c r="A20" s="975"/>
      <c r="B20" s="975"/>
      <c r="C20" s="975"/>
      <c r="D20" s="975"/>
      <c r="E20" s="975"/>
      <c r="F20" s="975"/>
    </row>
    <row r="21" spans="1:7" ht="13.5" customHeight="1" x14ac:dyDescent="0.2">
      <c r="A21" s="975"/>
      <c r="B21" s="975"/>
      <c r="C21" s="975"/>
      <c r="D21" s="975"/>
      <c r="E21" s="975"/>
      <c r="F21" s="975"/>
    </row>
    <row r="22" spans="1:7" x14ac:dyDescent="0.2">
      <c r="A22" s="210" t="s">
        <v>54</v>
      </c>
      <c r="B22" s="574"/>
      <c r="C22" s="574"/>
      <c r="D22" s="574"/>
    </row>
    <row r="23" spans="1:7" x14ac:dyDescent="0.2">
      <c r="F23" s="249"/>
    </row>
    <row r="24" spans="1:7" x14ac:dyDescent="0.2">
      <c r="F24" s="249"/>
    </row>
  </sheetData>
  <mergeCells count="3">
    <mergeCell ref="A5:A6"/>
    <mergeCell ref="E5:F7"/>
    <mergeCell ref="A19:F21"/>
  </mergeCells>
  <pageMargins left="0.7" right="0.7" top="0.75" bottom="0.75" header="0.3" footer="0.3"/>
  <pageSetup orientation="portrait" horizontalDpi="90" verticalDpi="9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A34095-DD9D-4D6C-BCD3-F18B7C890CAC}">
  <dimension ref="A1:H11"/>
  <sheetViews>
    <sheetView showGridLines="0" zoomScaleNormal="100" workbookViewId="0">
      <selection activeCell="K19" sqref="K19"/>
    </sheetView>
  </sheetViews>
  <sheetFormatPr baseColWidth="10" defaultColWidth="11.42578125" defaultRowHeight="12.75" x14ac:dyDescent="0.2"/>
  <cols>
    <col min="1" max="1" width="30.42578125" style="199" customWidth="1"/>
    <col min="2" max="3" width="12.42578125" style="199" customWidth="1"/>
    <col min="4" max="4" width="16.42578125" style="199" customWidth="1"/>
    <col min="5" max="5" width="11.85546875" style="199" customWidth="1"/>
    <col min="6" max="6" width="14.85546875" style="199" customWidth="1"/>
    <col min="7" max="8" width="11.85546875" style="199" customWidth="1"/>
    <col min="9" max="16384" width="11.42578125" style="199"/>
  </cols>
  <sheetData>
    <row r="1" spans="1:8" x14ac:dyDescent="0.2">
      <c r="A1" s="1014" t="s">
        <v>319</v>
      </c>
      <c r="B1" s="1014"/>
      <c r="C1" s="237"/>
      <c r="D1" s="238"/>
    </row>
    <row r="2" spans="1:8" x14ac:dyDescent="0.2">
      <c r="A2" s="1014" t="s">
        <v>489</v>
      </c>
      <c r="B2" s="1014"/>
      <c r="C2" s="1014"/>
      <c r="D2" s="239"/>
    </row>
    <row r="3" spans="1:8" x14ac:dyDescent="0.2">
      <c r="A3" s="1015" t="s">
        <v>490</v>
      </c>
      <c r="B3" s="1015"/>
      <c r="C3" s="1015"/>
      <c r="D3" s="1015"/>
    </row>
    <row r="4" spans="1:8" x14ac:dyDescent="0.2">
      <c r="A4" s="240"/>
      <c r="B4" s="240"/>
      <c r="C4" s="240"/>
      <c r="D4" s="240"/>
    </row>
    <row r="5" spans="1:8" ht="12.75" customHeight="1" x14ac:dyDescent="0.2">
      <c r="A5" s="970" t="s">
        <v>10</v>
      </c>
      <c r="B5" s="750" t="s">
        <v>607</v>
      </c>
      <c r="C5" s="750" t="s">
        <v>607</v>
      </c>
      <c r="D5" s="750" t="s">
        <v>451</v>
      </c>
      <c r="E5" s="962" t="s">
        <v>463</v>
      </c>
      <c r="F5" s="1011"/>
      <c r="G5" s="963"/>
      <c r="H5" s="24"/>
    </row>
    <row r="6" spans="1:8" x14ac:dyDescent="0.2">
      <c r="A6" s="971"/>
      <c r="B6" s="751" t="s">
        <v>456</v>
      </c>
      <c r="C6" s="751" t="s">
        <v>460</v>
      </c>
      <c r="D6" s="751" t="s">
        <v>611</v>
      </c>
      <c r="E6" s="964"/>
      <c r="F6" s="1012"/>
      <c r="G6" s="965"/>
      <c r="H6" s="24"/>
    </row>
    <row r="7" spans="1:8" x14ac:dyDescent="0.2">
      <c r="A7" s="181"/>
      <c r="B7" s="19" t="s">
        <v>11</v>
      </c>
      <c r="C7" s="19" t="s">
        <v>12</v>
      </c>
      <c r="D7" s="19" t="s">
        <v>13</v>
      </c>
      <c r="E7" s="966"/>
      <c r="F7" s="1013"/>
      <c r="G7" s="967"/>
      <c r="H7" s="24"/>
    </row>
    <row r="8" spans="1:8" ht="34.5" customHeight="1" x14ac:dyDescent="0.2">
      <c r="A8" s="20"/>
      <c r="B8" s="565" t="s">
        <v>28</v>
      </c>
      <c r="C8" s="565" t="s">
        <v>28</v>
      </c>
      <c r="D8" s="565" t="s">
        <v>28</v>
      </c>
      <c r="E8" s="22" t="s">
        <v>14</v>
      </c>
      <c r="F8" s="22" t="s">
        <v>683</v>
      </c>
      <c r="G8" s="23" t="s">
        <v>29</v>
      </c>
      <c r="H8" s="24"/>
    </row>
    <row r="9" spans="1:8" x14ac:dyDescent="0.2">
      <c r="A9" s="290" t="s">
        <v>141</v>
      </c>
      <c r="B9" s="467">
        <v>82532173.616999999</v>
      </c>
      <c r="C9" s="467">
        <v>81902666.511000007</v>
      </c>
      <c r="D9" s="468">
        <v>-629507.1059999913</v>
      </c>
      <c r="E9" s="291">
        <v>2.7382786056941999</v>
      </c>
      <c r="F9" s="291">
        <v>1.730152379578314</v>
      </c>
      <c r="G9" s="291">
        <v>24.770802948323993</v>
      </c>
      <c r="H9" s="839"/>
    </row>
    <row r="10" spans="1:8" x14ac:dyDescent="0.2">
      <c r="A10" s="199" t="s">
        <v>684</v>
      </c>
    </row>
    <row r="11" spans="1:8" x14ac:dyDescent="0.2">
      <c r="A11" s="199" t="s">
        <v>54</v>
      </c>
      <c r="B11" s="770"/>
      <c r="C11" s="213"/>
    </row>
  </sheetData>
  <mergeCells count="5">
    <mergeCell ref="E5:G7"/>
    <mergeCell ref="A1:B1"/>
    <mergeCell ref="A2:C2"/>
    <mergeCell ref="A3:D3"/>
    <mergeCell ref="A5:A6"/>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CFB4F-C2CC-4EE3-B11F-DEF12E83E21C}">
  <dimension ref="A1:K13"/>
  <sheetViews>
    <sheetView showGridLines="0" zoomScaleNormal="100" workbookViewId="0">
      <selection activeCell="K26" sqref="K26"/>
    </sheetView>
  </sheetViews>
  <sheetFormatPr baseColWidth="10" defaultColWidth="11.42578125" defaultRowHeight="12.75" x14ac:dyDescent="0.2"/>
  <cols>
    <col min="1" max="1" width="8.85546875" style="199" customWidth="1"/>
    <col min="2" max="2" width="33.7109375" style="199" customWidth="1"/>
    <col min="3" max="6" width="13.140625" style="199" customWidth="1"/>
    <col min="7" max="7" width="11.42578125" style="199"/>
    <col min="8" max="8" width="17.28515625" style="199" bestFit="1" customWidth="1"/>
    <col min="9" max="16384" width="11.42578125" style="199"/>
  </cols>
  <sheetData>
    <row r="1" spans="1:11" x14ac:dyDescent="0.2">
      <c r="A1" s="1018" t="s">
        <v>320</v>
      </c>
      <c r="B1" s="1018"/>
      <c r="F1" s="227"/>
      <c r="H1" s="4"/>
    </row>
    <row r="2" spans="1:11" x14ac:dyDescent="0.2">
      <c r="A2" s="1018" t="s">
        <v>491</v>
      </c>
      <c r="B2" s="1018"/>
      <c r="H2" s="4"/>
    </row>
    <row r="3" spans="1:11" x14ac:dyDescent="0.2">
      <c r="A3" s="1019" t="s">
        <v>1030</v>
      </c>
      <c r="B3" s="1019"/>
      <c r="H3" s="4"/>
    </row>
    <row r="4" spans="1:11" x14ac:dyDescent="0.2">
      <c r="A4" s="41"/>
      <c r="B4" s="41"/>
      <c r="H4" s="4"/>
    </row>
    <row r="5" spans="1:11" ht="12.95" customHeight="1" x14ac:dyDescent="0.2">
      <c r="A5" s="1016" t="s">
        <v>10</v>
      </c>
      <c r="B5" s="1020"/>
      <c r="C5" s="1016" t="s">
        <v>457</v>
      </c>
      <c r="D5" s="1017"/>
      <c r="E5" s="1016" t="s">
        <v>463</v>
      </c>
      <c r="F5" s="1017"/>
      <c r="H5" s="4"/>
    </row>
    <row r="6" spans="1:11" x14ac:dyDescent="0.2">
      <c r="A6" s="1021"/>
      <c r="B6" s="1022"/>
      <c r="C6" s="241" t="s">
        <v>28</v>
      </c>
      <c r="D6" s="75" t="s">
        <v>29</v>
      </c>
      <c r="E6" s="241" t="s">
        <v>28</v>
      </c>
      <c r="F6" s="75" t="s">
        <v>29</v>
      </c>
      <c r="H6" s="4"/>
    </row>
    <row r="7" spans="1:11" x14ac:dyDescent="0.2">
      <c r="A7" s="242" t="s">
        <v>11</v>
      </c>
      <c r="B7" s="32" t="s">
        <v>80</v>
      </c>
      <c r="C7" s="518">
        <v>79286725.47566843</v>
      </c>
      <c r="D7" s="543">
        <v>24.264431591777356</v>
      </c>
      <c r="E7" s="518">
        <v>76361899.235000357</v>
      </c>
      <c r="F7" s="521">
        <v>23.095042436205919</v>
      </c>
      <c r="H7" s="58"/>
      <c r="I7" s="232"/>
      <c r="J7" s="249"/>
      <c r="K7" s="249"/>
    </row>
    <row r="8" spans="1:11" x14ac:dyDescent="0.2">
      <c r="A8" s="242" t="s">
        <v>12</v>
      </c>
      <c r="B8" s="32" t="s">
        <v>81</v>
      </c>
      <c r="C8" s="518">
        <v>78835231.868940786</v>
      </c>
      <c r="D8" s="544">
        <v>24.12625920959303</v>
      </c>
      <c r="E8" s="518">
        <v>76724274.953150198</v>
      </c>
      <c r="F8" s="522">
        <v>23.204640058480418</v>
      </c>
      <c r="G8" s="233"/>
      <c r="H8" s="58"/>
      <c r="I8" s="232"/>
      <c r="J8" s="249"/>
      <c r="K8" s="249"/>
    </row>
    <row r="9" spans="1:11" x14ac:dyDescent="0.2">
      <c r="A9" s="242" t="s">
        <v>82</v>
      </c>
      <c r="B9" s="32" t="s">
        <v>83</v>
      </c>
      <c r="C9" s="518">
        <v>82532173.616999999</v>
      </c>
      <c r="D9" s="545">
        <v>25.257648980155533</v>
      </c>
      <c r="E9" s="518">
        <v>81902666.511000007</v>
      </c>
      <c r="F9" s="522">
        <v>24.770802948323993</v>
      </c>
      <c r="H9" s="58"/>
      <c r="I9" s="232"/>
      <c r="J9" s="407"/>
      <c r="K9" s="407"/>
    </row>
    <row r="10" spans="1:11" x14ac:dyDescent="0.2">
      <c r="A10" s="243" t="s">
        <v>142</v>
      </c>
      <c r="B10" s="25" t="s">
        <v>85</v>
      </c>
      <c r="C10" s="519">
        <v>-3245448.1413315684</v>
      </c>
      <c r="D10" s="546">
        <v>-0.99321738837817619</v>
      </c>
      <c r="E10" s="519">
        <v>-5540767.2759996504</v>
      </c>
      <c r="F10" s="523">
        <v>-1.6757605121180745</v>
      </c>
      <c r="G10" s="244"/>
      <c r="H10" s="226"/>
      <c r="I10" s="232"/>
      <c r="J10" s="407"/>
      <c r="K10" s="407"/>
    </row>
    <row r="11" spans="1:11" x14ac:dyDescent="0.2">
      <c r="A11" s="245" t="s">
        <v>143</v>
      </c>
      <c r="B11" s="246" t="s">
        <v>87</v>
      </c>
      <c r="C11" s="520">
        <v>-3696941.7480592132</v>
      </c>
      <c r="D11" s="547">
        <v>-1.1313897705625018</v>
      </c>
      <c r="E11" s="520">
        <v>-5178391.5578498095</v>
      </c>
      <c r="F11" s="524">
        <v>-1.5661628898435722</v>
      </c>
      <c r="G11" s="244"/>
      <c r="H11" s="226"/>
      <c r="I11" s="232"/>
      <c r="J11" s="407"/>
      <c r="K11" s="407"/>
    </row>
    <row r="12" spans="1:11" x14ac:dyDescent="0.2">
      <c r="A12" s="199" t="s">
        <v>430</v>
      </c>
      <c r="E12" s="213"/>
    </row>
    <row r="13" spans="1:11" x14ac:dyDescent="0.2">
      <c r="A13" s="18" t="s">
        <v>54</v>
      </c>
      <c r="C13" s="661"/>
      <c r="E13" s="213"/>
    </row>
  </sheetData>
  <mergeCells count="6">
    <mergeCell ref="E5:F5"/>
    <mergeCell ref="A1:B1"/>
    <mergeCell ref="A2:B2"/>
    <mergeCell ref="A3:B3"/>
    <mergeCell ref="A5:B6"/>
    <mergeCell ref="C5:D5"/>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6E4758-845C-479F-923E-56593ABE7CA1}">
  <dimension ref="A1:I28"/>
  <sheetViews>
    <sheetView showGridLines="0" workbookViewId="0">
      <selection activeCell="A3" sqref="A3"/>
    </sheetView>
  </sheetViews>
  <sheetFormatPr baseColWidth="10" defaultColWidth="11.42578125" defaultRowHeight="12.75" x14ac:dyDescent="0.2"/>
  <cols>
    <col min="1" max="1" width="38.5703125" style="199" customWidth="1"/>
    <col min="2" max="3" width="20.42578125" style="199" customWidth="1"/>
    <col min="4" max="4" width="11.7109375" style="199" bestFit="1" customWidth="1"/>
    <col min="5" max="16384" width="11.42578125" style="199"/>
  </cols>
  <sheetData>
    <row r="1" spans="1:9" x14ac:dyDescent="0.2">
      <c r="A1" s="17" t="s">
        <v>144</v>
      </c>
      <c r="B1" s="4"/>
      <c r="C1" s="4"/>
    </row>
    <row r="2" spans="1:9" ht="15" x14ac:dyDescent="0.2">
      <c r="A2" s="416" t="s">
        <v>554</v>
      </c>
      <c r="B2" s="4"/>
      <c r="C2" s="4"/>
    </row>
    <row r="3" spans="1:9" ht="15" x14ac:dyDescent="0.2">
      <c r="A3" s="199" t="s">
        <v>555</v>
      </c>
      <c r="B3" s="4"/>
      <c r="C3" s="4"/>
    </row>
    <row r="4" spans="1:9" x14ac:dyDescent="0.2">
      <c r="A4" s="4"/>
      <c r="B4" s="4"/>
      <c r="C4" s="4"/>
    </row>
    <row r="5" spans="1:9" x14ac:dyDescent="0.2">
      <c r="A5" s="992"/>
      <c r="B5" s="898" t="s">
        <v>1033</v>
      </c>
      <c r="C5" s="899" t="s">
        <v>1034</v>
      </c>
      <c r="D5" s="249"/>
      <c r="G5" s="213"/>
      <c r="H5" s="213"/>
      <c r="I5" s="213"/>
    </row>
    <row r="6" spans="1:9" x14ac:dyDescent="0.2">
      <c r="A6" s="993"/>
      <c r="B6" s="900" t="s">
        <v>463</v>
      </c>
      <c r="C6" s="901" t="s">
        <v>463</v>
      </c>
      <c r="D6" s="249"/>
      <c r="G6" s="213"/>
      <c r="H6" s="213"/>
      <c r="I6" s="213"/>
    </row>
    <row r="7" spans="1:9" x14ac:dyDescent="0.2">
      <c r="A7" s="895" t="s">
        <v>145</v>
      </c>
      <c r="B7" s="935">
        <v>111094665.4112547</v>
      </c>
      <c r="C7" s="936">
        <v>129794268.22198033</v>
      </c>
      <c r="D7" s="249"/>
      <c r="G7" s="213"/>
      <c r="H7" s="213"/>
      <c r="I7" s="213"/>
    </row>
    <row r="8" spans="1:9" x14ac:dyDescent="0.2">
      <c r="A8" s="341" t="s">
        <v>183</v>
      </c>
      <c r="B8" s="937">
        <v>8880648.3283929992</v>
      </c>
      <c r="C8" s="938">
        <v>5540767.2759999996</v>
      </c>
      <c r="D8" s="249"/>
      <c r="G8" s="213"/>
      <c r="H8" s="213"/>
      <c r="I8" s="213"/>
    </row>
    <row r="9" spans="1:9" x14ac:dyDescent="0.2">
      <c r="A9" s="341" t="s">
        <v>146</v>
      </c>
      <c r="B9" s="937">
        <v>9818954.4823326319</v>
      </c>
      <c r="C9" s="938">
        <v>3733962.2622096241</v>
      </c>
      <c r="D9" s="249"/>
      <c r="G9" s="213"/>
      <c r="H9" s="213"/>
      <c r="I9" s="213"/>
    </row>
    <row r="10" spans="1:9" x14ac:dyDescent="0.2">
      <c r="A10" s="896" t="s">
        <v>536</v>
      </c>
      <c r="B10" s="939">
        <v>945443.8535806454</v>
      </c>
      <c r="C10" s="940">
        <v>1036653.4966064966</v>
      </c>
      <c r="D10" s="249"/>
      <c r="G10" s="213"/>
      <c r="H10" s="213"/>
      <c r="I10" s="213"/>
    </row>
    <row r="11" spans="1:9" x14ac:dyDescent="0.2">
      <c r="A11" s="896" t="s">
        <v>537</v>
      </c>
      <c r="B11" s="939">
        <v>1639948.8495806453</v>
      </c>
      <c r="C11" s="940">
        <v>2379648.1270337086</v>
      </c>
      <c r="D11" s="249"/>
      <c r="G11" s="213"/>
      <c r="H11" s="213"/>
      <c r="I11" s="213"/>
    </row>
    <row r="12" spans="1:9" x14ac:dyDescent="0.2">
      <c r="A12" s="896" t="s">
        <v>538</v>
      </c>
      <c r="B12" s="939">
        <v>109514.06275516131</v>
      </c>
      <c r="C12" s="940">
        <v>101174.25858195664</v>
      </c>
      <c r="D12" s="249"/>
      <c r="G12" s="213"/>
      <c r="H12" s="213"/>
      <c r="I12" s="213"/>
    </row>
    <row r="13" spans="1:9" x14ac:dyDescent="0.2">
      <c r="A13" s="896" t="s">
        <v>539</v>
      </c>
      <c r="B13" s="939">
        <v>1991906.0212490405</v>
      </c>
      <c r="C13" s="940">
        <v>2316389.2719999999</v>
      </c>
      <c r="D13" s="249"/>
      <c r="G13" s="213"/>
      <c r="H13" s="213"/>
      <c r="I13" s="213"/>
    </row>
    <row r="14" spans="1:9" x14ac:dyDescent="0.2">
      <c r="A14" s="896" t="s">
        <v>287</v>
      </c>
      <c r="B14" s="939">
        <v>204889.204859953</v>
      </c>
      <c r="C14" s="940">
        <v>112154.132</v>
      </c>
      <c r="D14" s="249"/>
      <c r="G14" s="213"/>
      <c r="H14" s="213"/>
      <c r="I14" s="213"/>
    </row>
    <row r="15" spans="1:9" x14ac:dyDescent="0.2">
      <c r="A15" s="896" t="s">
        <v>285</v>
      </c>
      <c r="B15" s="939">
        <v>-3381837.9788360749</v>
      </c>
      <c r="C15" s="940">
        <v>-5013218.5863764202</v>
      </c>
      <c r="D15" s="249"/>
      <c r="G15" s="213"/>
      <c r="H15" s="213"/>
      <c r="I15" s="213"/>
    </row>
    <row r="16" spans="1:9" x14ac:dyDescent="0.2">
      <c r="A16" s="896" t="s">
        <v>552</v>
      </c>
      <c r="B16" s="939">
        <v>10010254.460810132</v>
      </c>
      <c r="C16" s="940">
        <v>2781968.5208616266</v>
      </c>
      <c r="D16" s="249"/>
      <c r="G16" s="213"/>
      <c r="H16" s="213"/>
      <c r="I16" s="213"/>
    </row>
    <row r="17" spans="1:9" x14ac:dyDescent="0.2">
      <c r="A17" s="897" t="s">
        <v>553</v>
      </c>
      <c r="B17" s="939">
        <v>-1701163.9916668725</v>
      </c>
      <c r="C17" s="940">
        <v>19193.041502254826</v>
      </c>
      <c r="D17" s="249"/>
      <c r="G17" s="213"/>
      <c r="H17" s="213"/>
      <c r="I17" s="213"/>
    </row>
    <row r="18" spans="1:9" x14ac:dyDescent="0.2">
      <c r="A18" s="340" t="s">
        <v>147</v>
      </c>
      <c r="B18" s="941">
        <v>129794268.22198033</v>
      </c>
      <c r="C18" s="942">
        <v>139068997.76018995</v>
      </c>
      <c r="D18" s="249"/>
      <c r="G18" s="213"/>
      <c r="H18" s="213"/>
      <c r="I18" s="213"/>
    </row>
    <row r="19" spans="1:9" x14ac:dyDescent="0.2">
      <c r="A19" s="894" t="s">
        <v>29</v>
      </c>
      <c r="B19" s="943">
        <v>42.275744809655791</v>
      </c>
      <c r="C19" s="944">
        <v>42.06030018907763</v>
      </c>
      <c r="D19" s="249"/>
      <c r="G19" s="213"/>
      <c r="H19" s="213"/>
      <c r="I19" s="213"/>
    </row>
    <row r="20" spans="1:9" x14ac:dyDescent="0.2">
      <c r="A20" s="974" t="s">
        <v>1031</v>
      </c>
      <c r="B20" s="999"/>
      <c r="C20" s="999"/>
      <c r="E20" s="770"/>
      <c r="G20" s="213"/>
    </row>
    <row r="21" spans="1:9" x14ac:dyDescent="0.2">
      <c r="A21" s="1000"/>
      <c r="B21" s="1000"/>
      <c r="C21" s="1000"/>
    </row>
    <row r="22" spans="1:9" x14ac:dyDescent="0.2">
      <c r="A22" s="1000"/>
      <c r="B22" s="1000"/>
      <c r="C22" s="1000"/>
    </row>
    <row r="23" spans="1:9" ht="12.75" customHeight="1" x14ac:dyDescent="0.2">
      <c r="A23" s="1000" t="s">
        <v>1032</v>
      </c>
      <c r="B23" s="1000"/>
      <c r="C23" s="1000"/>
    </row>
    <row r="24" spans="1:9" x14ac:dyDescent="0.2">
      <c r="A24" s="1000"/>
      <c r="B24" s="1000"/>
      <c r="C24" s="1000"/>
    </row>
    <row r="25" spans="1:9" x14ac:dyDescent="0.2">
      <c r="A25" s="1000"/>
      <c r="B25" s="1000"/>
      <c r="C25" s="1000"/>
    </row>
    <row r="26" spans="1:9" x14ac:dyDescent="0.2">
      <c r="A26" s="4" t="s">
        <v>54</v>
      </c>
      <c r="B26" s="4"/>
      <c r="C26" s="4"/>
    </row>
    <row r="27" spans="1:9" x14ac:dyDescent="0.2">
      <c r="B27" s="249"/>
      <c r="C27" s="249"/>
    </row>
    <row r="28" spans="1:9" x14ac:dyDescent="0.2">
      <c r="B28" s="249"/>
      <c r="C28" s="249"/>
    </row>
  </sheetData>
  <mergeCells count="3">
    <mergeCell ref="A20:C22"/>
    <mergeCell ref="A23:C25"/>
    <mergeCell ref="A5:A6"/>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C7D143-537F-47F5-BB02-F13F2D64E461}">
  <dimension ref="A1:J18"/>
  <sheetViews>
    <sheetView showGridLines="0" workbookViewId="0">
      <selection activeCell="A4" sqref="A4"/>
    </sheetView>
  </sheetViews>
  <sheetFormatPr baseColWidth="10" defaultColWidth="8.85546875" defaultRowHeight="12.75" x14ac:dyDescent="0.2"/>
  <cols>
    <col min="1" max="1" width="31.5703125" style="199" customWidth="1"/>
    <col min="2" max="5" width="12.42578125" style="199" customWidth="1"/>
    <col min="6" max="16384" width="8.85546875" style="199"/>
  </cols>
  <sheetData>
    <row r="1" spans="1:10" x14ac:dyDescent="0.2">
      <c r="A1" s="250" t="s">
        <v>148</v>
      </c>
      <c r="B1" s="251"/>
      <c r="C1" s="123"/>
    </row>
    <row r="2" spans="1:10" ht="15" x14ac:dyDescent="0.2">
      <c r="A2" s="282" t="s">
        <v>557</v>
      </c>
      <c r="B2" s="251"/>
      <c r="C2" s="123"/>
    </row>
    <row r="3" spans="1:10" ht="15" x14ac:dyDescent="0.2">
      <c r="A3" s="205" t="s">
        <v>1115</v>
      </c>
      <c r="B3" s="251"/>
      <c r="C3" s="123"/>
    </row>
    <row r="4" spans="1:10" x14ac:dyDescent="0.2">
      <c r="C4" s="123"/>
    </row>
    <row r="5" spans="1:10" x14ac:dyDescent="0.2">
      <c r="A5" s="310"/>
      <c r="B5" s="1023" t="s">
        <v>457</v>
      </c>
      <c r="C5" s="1024"/>
      <c r="D5" s="1023" t="s">
        <v>463</v>
      </c>
      <c r="E5" s="1024"/>
    </row>
    <row r="6" spans="1:10" x14ac:dyDescent="0.2">
      <c r="A6" s="311"/>
      <c r="B6" s="314" t="s">
        <v>90</v>
      </c>
      <c r="C6" s="313" t="s">
        <v>29</v>
      </c>
      <c r="D6" s="312" t="s">
        <v>90</v>
      </c>
      <c r="E6" s="490" t="s">
        <v>29</v>
      </c>
    </row>
    <row r="7" spans="1:10" x14ac:dyDescent="0.2">
      <c r="A7" s="300" t="s">
        <v>108</v>
      </c>
      <c r="B7" s="624">
        <v>12051.353677661904</v>
      </c>
      <c r="C7" s="492">
        <v>3.271388743621142</v>
      </c>
      <c r="D7" s="309">
        <v>14122.037688376531</v>
      </c>
      <c r="E7" s="491">
        <v>4.1635310436947899</v>
      </c>
      <c r="F7" s="4"/>
      <c r="G7" s="213"/>
      <c r="I7" s="213"/>
    </row>
    <row r="8" spans="1:10" x14ac:dyDescent="0.2">
      <c r="A8" s="300" t="s">
        <v>109</v>
      </c>
      <c r="B8" s="624">
        <v>156121.52927375483</v>
      </c>
      <c r="C8" s="492">
        <v>41.334709839227934</v>
      </c>
      <c r="D8" s="309">
        <v>142661.87479353559</v>
      </c>
      <c r="E8" s="492">
        <v>42.06030018907763</v>
      </c>
      <c r="F8" s="4"/>
      <c r="G8" s="213"/>
      <c r="I8" s="213"/>
    </row>
    <row r="9" spans="1:10" x14ac:dyDescent="0.2">
      <c r="A9" s="504" t="s">
        <v>314</v>
      </c>
      <c r="B9" s="625">
        <v>-144070.17559609291</v>
      </c>
      <c r="C9" s="508">
        <v>-38.063321095606788</v>
      </c>
      <c r="D9" s="507">
        <v>-128539.83710515907</v>
      </c>
      <c r="E9" s="508">
        <v>-37.896769145382841</v>
      </c>
      <c r="F9" s="4"/>
      <c r="G9" s="213"/>
      <c r="I9" s="213"/>
    </row>
    <row r="10" spans="1:10" x14ac:dyDescent="0.2">
      <c r="A10" s="1025" t="s">
        <v>556</v>
      </c>
      <c r="B10" s="1025"/>
      <c r="C10" s="1025"/>
      <c r="D10" s="1025"/>
      <c r="E10" s="1025"/>
      <c r="G10" s="213"/>
      <c r="H10" s="213"/>
      <c r="I10" s="213"/>
      <c r="J10" s="213"/>
    </row>
    <row r="11" spans="1:10" x14ac:dyDescent="0.2">
      <c r="A11" s="1026"/>
      <c r="B11" s="1026"/>
      <c r="C11" s="1026"/>
      <c r="D11" s="1026"/>
      <c r="E11" s="1026"/>
    </row>
    <row r="12" spans="1:10" x14ac:dyDescent="0.2">
      <c r="A12" s="975" t="s">
        <v>629</v>
      </c>
      <c r="B12" s="975"/>
      <c r="C12" s="975"/>
      <c r="D12" s="975"/>
      <c r="E12" s="975"/>
    </row>
    <row r="13" spans="1:10" x14ac:dyDescent="0.2">
      <c r="A13" s="975"/>
      <c r="B13" s="975"/>
      <c r="C13" s="975"/>
      <c r="D13" s="975"/>
      <c r="E13" s="975"/>
    </row>
    <row r="14" spans="1:10" x14ac:dyDescent="0.2">
      <c r="A14" s="975"/>
      <c r="B14" s="975"/>
      <c r="C14" s="975"/>
      <c r="D14" s="975"/>
      <c r="E14" s="975"/>
    </row>
    <row r="15" spans="1:10" x14ac:dyDescent="0.2">
      <c r="A15" s="1000" t="s">
        <v>630</v>
      </c>
      <c r="B15" s="1000"/>
      <c r="C15" s="1000"/>
      <c r="D15" s="1000"/>
      <c r="E15" s="1000"/>
    </row>
    <row r="16" spans="1:10" x14ac:dyDescent="0.2">
      <c r="A16" s="1000"/>
      <c r="B16" s="1000"/>
      <c r="C16" s="1000"/>
      <c r="D16" s="1000"/>
      <c r="E16" s="1000"/>
    </row>
    <row r="17" spans="1:5" x14ac:dyDescent="0.2">
      <c r="A17" s="4" t="s">
        <v>54</v>
      </c>
      <c r="B17" s="4"/>
      <c r="C17" s="4"/>
      <c r="D17" s="4"/>
      <c r="E17" s="4"/>
    </row>
    <row r="18" spans="1:5" x14ac:dyDescent="0.2">
      <c r="B18" s="213"/>
      <c r="C18" s="213"/>
      <c r="D18" s="213"/>
      <c r="E18" s="213"/>
    </row>
  </sheetData>
  <mergeCells count="5">
    <mergeCell ref="B5:C5"/>
    <mergeCell ref="D5:E5"/>
    <mergeCell ref="A10:E11"/>
    <mergeCell ref="A12:E14"/>
    <mergeCell ref="A15:E16"/>
  </mergeCells>
  <hyperlinks>
    <hyperlink ref="A10:E11" r:id="rId1" display="Nota: Más detalle sobre evolución, composición y perfiles de vencimiento, pueden revisarse en informes complementarios disponibles en la web de la Dipres." xr:uid="{550FF47B-4559-4146-8319-CA4809FA6179}"/>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B5039-E2D3-4267-ABB7-1E4736D8A0E3}">
  <sheetPr codeName="Hoja14"/>
  <dimension ref="A1:I27"/>
  <sheetViews>
    <sheetView zoomScaleNormal="100" workbookViewId="0">
      <selection activeCell="M22" sqref="M22"/>
    </sheetView>
  </sheetViews>
  <sheetFormatPr baseColWidth="10" defaultColWidth="11.42578125" defaultRowHeight="12.75" x14ac:dyDescent="0.2"/>
  <cols>
    <col min="1" max="1" width="30" style="346" customWidth="1"/>
    <col min="2" max="9" width="9.42578125" style="346" customWidth="1"/>
    <col min="10" max="16384" width="11.42578125" style="346"/>
  </cols>
  <sheetData>
    <row r="1" spans="1:9" x14ac:dyDescent="0.2">
      <c r="A1" s="66" t="s">
        <v>149</v>
      </c>
    </row>
    <row r="2" spans="1:9" x14ac:dyDescent="0.2">
      <c r="A2" s="66" t="s">
        <v>467</v>
      </c>
    </row>
    <row r="4" spans="1:9" x14ac:dyDescent="0.2">
      <c r="A4" s="247"/>
      <c r="B4" s="1037">
        <v>2026</v>
      </c>
      <c r="C4" s="1034"/>
      <c r="D4" s="1037">
        <v>2027</v>
      </c>
      <c r="E4" s="1034"/>
      <c r="F4" s="1033">
        <v>2028</v>
      </c>
      <c r="G4" s="1034"/>
      <c r="H4" s="1033">
        <v>2029</v>
      </c>
      <c r="I4" s="1034"/>
    </row>
    <row r="5" spans="1:9" x14ac:dyDescent="0.2">
      <c r="A5" s="248"/>
      <c r="B5" s="639" t="s">
        <v>456</v>
      </c>
      <c r="C5" s="640" t="s">
        <v>460</v>
      </c>
      <c r="D5" s="639" t="s">
        <v>456</v>
      </c>
      <c r="E5" s="640" t="s">
        <v>460</v>
      </c>
      <c r="F5" s="639" t="s">
        <v>456</v>
      </c>
      <c r="G5" s="640" t="s">
        <v>460</v>
      </c>
      <c r="H5" s="639" t="s">
        <v>456</v>
      </c>
      <c r="I5" s="640" t="s">
        <v>460</v>
      </c>
    </row>
    <row r="6" spans="1:9" x14ac:dyDescent="0.2">
      <c r="A6" s="332" t="s">
        <v>1</v>
      </c>
      <c r="B6" s="1035">
        <v>2.3429251983767756</v>
      </c>
      <c r="C6" s="1036">
        <v>2.2506528979565132</v>
      </c>
      <c r="D6" s="1035">
        <v>2.2358693449856304</v>
      </c>
      <c r="E6" s="1036">
        <v>2.1778002239886547</v>
      </c>
      <c r="F6" s="1035">
        <v>2.2001906506078512</v>
      </c>
      <c r="G6" s="1036">
        <v>2.1088061443958992</v>
      </c>
      <c r="H6" s="1035">
        <v>2.102984814811748</v>
      </c>
      <c r="I6" s="1036">
        <v>1.9530981929879943</v>
      </c>
    </row>
    <row r="7" spans="1:9" x14ac:dyDescent="0.2">
      <c r="A7" s="424" t="s">
        <v>375</v>
      </c>
      <c r="B7" s="1032"/>
      <c r="C7" s="1031"/>
      <c r="D7" s="1032"/>
      <c r="E7" s="1031"/>
      <c r="F7" s="1032"/>
      <c r="G7" s="1031"/>
      <c r="H7" s="1032"/>
      <c r="I7" s="1031"/>
    </row>
    <row r="8" spans="1:9" x14ac:dyDescent="0.2">
      <c r="A8" s="332" t="s">
        <v>378</v>
      </c>
      <c r="B8" s="1032">
        <v>2.9999999999999996</v>
      </c>
      <c r="C8" s="1031">
        <v>2.7297127076509322</v>
      </c>
      <c r="D8" s="1032">
        <v>3.0000000000000062</v>
      </c>
      <c r="E8" s="1031">
        <v>2.5315120524428996</v>
      </c>
      <c r="F8" s="1032">
        <v>3.0000000000000036</v>
      </c>
      <c r="G8" s="1031">
        <v>2.0201340026755816</v>
      </c>
      <c r="H8" s="1032">
        <v>2.5</v>
      </c>
      <c r="I8" s="1031">
        <v>2.0201340026755878</v>
      </c>
    </row>
    <row r="9" spans="1:9" x14ac:dyDescent="0.2">
      <c r="A9" s="424" t="s">
        <v>375</v>
      </c>
      <c r="B9" s="1032"/>
      <c r="C9" s="1031"/>
      <c r="D9" s="1032"/>
      <c r="E9" s="1031"/>
      <c r="F9" s="1032"/>
      <c r="G9" s="1031"/>
      <c r="H9" s="1032"/>
      <c r="I9" s="1031"/>
    </row>
    <row r="10" spans="1:9" x14ac:dyDescent="0.2">
      <c r="A10" s="332" t="s">
        <v>379</v>
      </c>
      <c r="B10" s="1032">
        <v>2.2466203750626006</v>
      </c>
      <c r="C10" s="1031">
        <v>2.1728454543626627</v>
      </c>
      <c r="D10" s="1032">
        <v>2.1281648507931261</v>
      </c>
      <c r="E10" s="1031">
        <v>2.1222051637528661</v>
      </c>
      <c r="F10" s="1032">
        <v>2.0899976763745753</v>
      </c>
      <c r="G10" s="1031">
        <v>2.1222051637528381</v>
      </c>
      <c r="H10" s="1032">
        <v>2.0488340380491969</v>
      </c>
      <c r="I10" s="1031">
        <v>1.9433211656460132</v>
      </c>
    </row>
    <row r="11" spans="1:9" x14ac:dyDescent="0.2">
      <c r="A11" s="424" t="s">
        <v>375</v>
      </c>
      <c r="B11" s="1032"/>
      <c r="C11" s="1031"/>
      <c r="D11" s="1032"/>
      <c r="E11" s="1031"/>
      <c r="F11" s="1032"/>
      <c r="G11" s="1031"/>
      <c r="H11" s="1032"/>
      <c r="I11" s="1031"/>
    </row>
    <row r="12" spans="1:9" x14ac:dyDescent="0.2">
      <c r="A12" s="332" t="s">
        <v>338</v>
      </c>
      <c r="B12" s="1032">
        <v>2.7191113456879634</v>
      </c>
      <c r="C12" s="1031">
        <v>2.2765689717183903</v>
      </c>
      <c r="D12" s="1032">
        <v>2.469413985115736</v>
      </c>
      <c r="E12" s="1031">
        <v>2.0097243793135959</v>
      </c>
      <c r="F12" s="1032">
        <v>2.1577972875502809</v>
      </c>
      <c r="G12" s="1031">
        <v>2.0234788422147858</v>
      </c>
      <c r="H12" s="1032">
        <v>2.1027845692243545</v>
      </c>
      <c r="I12" s="1031">
        <v>1.8615510209260151</v>
      </c>
    </row>
    <row r="13" spans="1:9" x14ac:dyDescent="0.2">
      <c r="A13" s="424" t="s">
        <v>380</v>
      </c>
      <c r="B13" s="1032"/>
      <c r="C13" s="1031"/>
      <c r="D13" s="1032"/>
      <c r="E13" s="1031"/>
      <c r="F13" s="1032"/>
      <c r="G13" s="1031"/>
      <c r="H13" s="1032"/>
      <c r="I13" s="1031"/>
    </row>
    <row r="14" spans="1:9" x14ac:dyDescent="0.2">
      <c r="A14" s="332" t="s">
        <v>2</v>
      </c>
      <c r="B14" s="1032">
        <v>3.0734973451630623</v>
      </c>
      <c r="C14" s="1031">
        <v>3.1277572695747011</v>
      </c>
      <c r="D14" s="1032">
        <v>3.0000000000000426</v>
      </c>
      <c r="E14" s="1031">
        <v>2.9960719923121957</v>
      </c>
      <c r="F14" s="1032">
        <v>2.9999999999999432</v>
      </c>
      <c r="G14" s="1031">
        <v>3.045453395351629</v>
      </c>
      <c r="H14" s="1032">
        <v>3.0000000000000284</v>
      </c>
      <c r="I14" s="1031">
        <v>3.0454533953515153</v>
      </c>
    </row>
    <row r="15" spans="1:9" x14ac:dyDescent="0.2">
      <c r="A15" s="424" t="s">
        <v>3</v>
      </c>
      <c r="B15" s="1032"/>
      <c r="C15" s="1031"/>
      <c r="D15" s="1032"/>
      <c r="E15" s="1031"/>
      <c r="F15" s="1032"/>
      <c r="G15" s="1031"/>
      <c r="H15" s="1032"/>
      <c r="I15" s="1031"/>
    </row>
    <row r="16" spans="1:9" x14ac:dyDescent="0.2">
      <c r="A16" s="332" t="s">
        <v>4</v>
      </c>
      <c r="B16" s="1028">
        <v>865.91279396738628</v>
      </c>
      <c r="C16" s="1027">
        <v>972.10930801137579</v>
      </c>
      <c r="D16" s="1028">
        <v>856.10831371127188</v>
      </c>
      <c r="E16" s="1027">
        <v>950.61521299441188</v>
      </c>
      <c r="F16" s="1028">
        <v>855.36176599470878</v>
      </c>
      <c r="G16" s="1027">
        <v>944.80311599082745</v>
      </c>
      <c r="H16" s="1028">
        <v>854.61455212397061</v>
      </c>
      <c r="I16" s="1027">
        <v>940.08795056111762</v>
      </c>
    </row>
    <row r="17" spans="1:9" x14ac:dyDescent="0.2">
      <c r="A17" s="424" t="s">
        <v>5</v>
      </c>
      <c r="B17" s="1028"/>
      <c r="C17" s="1027"/>
      <c r="D17" s="1028"/>
      <c r="E17" s="1027"/>
      <c r="F17" s="1028"/>
      <c r="G17" s="1027"/>
      <c r="H17" s="1028"/>
      <c r="I17" s="1027"/>
    </row>
    <row r="18" spans="1:9" x14ac:dyDescent="0.2">
      <c r="A18" s="332" t="s">
        <v>6</v>
      </c>
      <c r="B18" s="1028">
        <v>430</v>
      </c>
      <c r="C18" s="1027">
        <v>432.90501044811799</v>
      </c>
      <c r="D18" s="1028">
        <v>430</v>
      </c>
      <c r="E18" s="1027">
        <v>436.88333333333344</v>
      </c>
      <c r="F18" s="1028">
        <v>430</v>
      </c>
      <c r="G18" s="1027">
        <v>436.88333333333344</v>
      </c>
      <c r="H18" s="1028">
        <v>430</v>
      </c>
      <c r="I18" s="1027">
        <v>436.88333333333344</v>
      </c>
    </row>
    <row r="19" spans="1:9" x14ac:dyDescent="0.2">
      <c r="A19" s="424" t="s">
        <v>7</v>
      </c>
      <c r="B19" s="1028"/>
      <c r="C19" s="1027"/>
      <c r="D19" s="1028"/>
      <c r="E19" s="1027"/>
      <c r="F19" s="1028"/>
      <c r="G19" s="1027"/>
      <c r="H19" s="1028"/>
      <c r="I19" s="1027"/>
    </row>
    <row r="20" spans="1:9" x14ac:dyDescent="0.2">
      <c r="A20" s="332" t="s">
        <v>328</v>
      </c>
      <c r="B20" s="1028">
        <v>80.67280701754386</v>
      </c>
      <c r="C20" s="1027">
        <v>67.606297676112817</v>
      </c>
      <c r="D20" s="1028">
        <v>80.67280701754386</v>
      </c>
      <c r="E20" s="1027">
        <v>66.989277470318342</v>
      </c>
      <c r="F20" s="1028">
        <v>80.67280701754386</v>
      </c>
      <c r="G20" s="1027">
        <v>66.989277470318342</v>
      </c>
      <c r="H20" s="1028">
        <v>80.67280701754386</v>
      </c>
      <c r="I20" s="1027">
        <v>66.989277470318342</v>
      </c>
    </row>
    <row r="21" spans="1:9" x14ac:dyDescent="0.2">
      <c r="A21" s="248" t="s">
        <v>329</v>
      </c>
      <c r="B21" s="1029"/>
      <c r="C21" s="1030"/>
      <c r="D21" s="1029"/>
      <c r="E21" s="1030"/>
      <c r="F21" s="1029"/>
      <c r="G21" s="1030"/>
      <c r="H21" s="1029"/>
      <c r="I21" s="1030"/>
    </row>
    <row r="22" spans="1:9" ht="12.75" customHeight="1" x14ac:dyDescent="0.2">
      <c r="A22" s="974" t="s">
        <v>620</v>
      </c>
      <c r="B22" s="974"/>
      <c r="C22" s="974"/>
      <c r="D22" s="974"/>
      <c r="E22" s="974"/>
      <c r="F22" s="974"/>
      <c r="G22" s="974"/>
      <c r="H22" s="974"/>
      <c r="I22" s="974"/>
    </row>
    <row r="23" spans="1:9" x14ac:dyDescent="0.2">
      <c r="A23" s="975"/>
      <c r="B23" s="975"/>
      <c r="C23" s="975"/>
      <c r="D23" s="975"/>
      <c r="E23" s="975"/>
      <c r="F23" s="975"/>
      <c r="G23" s="975"/>
      <c r="H23" s="975"/>
      <c r="I23" s="975"/>
    </row>
    <row r="24" spans="1:9" x14ac:dyDescent="0.2">
      <c r="A24" s="975"/>
      <c r="B24" s="975"/>
      <c r="C24" s="975"/>
      <c r="D24" s="975"/>
      <c r="E24" s="975"/>
      <c r="F24" s="975"/>
      <c r="G24" s="975"/>
      <c r="H24" s="975"/>
      <c r="I24" s="975"/>
    </row>
    <row r="25" spans="1:9" x14ac:dyDescent="0.2">
      <c r="A25" s="975"/>
      <c r="B25" s="975"/>
      <c r="C25" s="975"/>
      <c r="D25" s="975"/>
      <c r="E25" s="975"/>
      <c r="F25" s="975"/>
      <c r="G25" s="975"/>
      <c r="H25" s="975"/>
      <c r="I25" s="975"/>
    </row>
    <row r="26" spans="1:9" x14ac:dyDescent="0.2">
      <c r="A26" s="4" t="s">
        <v>8</v>
      </c>
      <c r="B26" s="4"/>
      <c r="C26" s="4"/>
      <c r="D26" s="4"/>
      <c r="E26" s="4"/>
      <c r="F26" s="4"/>
      <c r="G26" s="4"/>
      <c r="H26" s="4"/>
      <c r="I26" s="4"/>
    </row>
    <row r="27" spans="1:9" x14ac:dyDescent="0.2">
      <c r="A27" s="484"/>
    </row>
  </sheetData>
  <mergeCells count="69">
    <mergeCell ref="G16:G17"/>
    <mergeCell ref="G14:G15"/>
    <mergeCell ref="B16:B17"/>
    <mergeCell ref="C16:C17"/>
    <mergeCell ref="D16:D17"/>
    <mergeCell ref="F16:F17"/>
    <mergeCell ref="E16:E17"/>
    <mergeCell ref="B14:B15"/>
    <mergeCell ref="C14:C15"/>
    <mergeCell ref="D14:D15"/>
    <mergeCell ref="E14:E15"/>
    <mergeCell ref="F14:F15"/>
    <mergeCell ref="G12:G13"/>
    <mergeCell ref="B8:B9"/>
    <mergeCell ref="C8:C9"/>
    <mergeCell ref="D8:D9"/>
    <mergeCell ref="F8:F9"/>
    <mergeCell ref="E8:E9"/>
    <mergeCell ref="B12:B13"/>
    <mergeCell ref="C12:C13"/>
    <mergeCell ref="D12:D13"/>
    <mergeCell ref="F12:F13"/>
    <mergeCell ref="E12:E13"/>
    <mergeCell ref="E10:E11"/>
    <mergeCell ref="G8:G9"/>
    <mergeCell ref="G10:G11"/>
    <mergeCell ref="B10:B11"/>
    <mergeCell ref="C10:C11"/>
    <mergeCell ref="D10:D11"/>
    <mergeCell ref="F10:F11"/>
    <mergeCell ref="H4:I4"/>
    <mergeCell ref="B6:B7"/>
    <mergeCell ref="C6:C7"/>
    <mergeCell ref="D6:D7"/>
    <mergeCell ref="F6:F7"/>
    <mergeCell ref="H6:H7"/>
    <mergeCell ref="E6:E7"/>
    <mergeCell ref="G6:G7"/>
    <mergeCell ref="I6:I7"/>
    <mergeCell ref="B4:C4"/>
    <mergeCell ref="D4:E4"/>
    <mergeCell ref="F4:G4"/>
    <mergeCell ref="H18:H19"/>
    <mergeCell ref="I8:I9"/>
    <mergeCell ref="I10:I11"/>
    <mergeCell ref="I12:I13"/>
    <mergeCell ref="I16:I17"/>
    <mergeCell ref="H8:H9"/>
    <mergeCell ref="H10:H11"/>
    <mergeCell ref="H16:H17"/>
    <mergeCell ref="H14:H15"/>
    <mergeCell ref="I14:I15"/>
    <mergeCell ref="H12:H13"/>
    <mergeCell ref="A22:I25"/>
    <mergeCell ref="I18:I19"/>
    <mergeCell ref="B20:B21"/>
    <mergeCell ref="C20:C21"/>
    <mergeCell ref="D20:D21"/>
    <mergeCell ref="E20:E21"/>
    <mergeCell ref="F20:F21"/>
    <mergeCell ref="G20:G21"/>
    <mergeCell ref="H20:H21"/>
    <mergeCell ref="I20:I21"/>
    <mergeCell ref="B18:B19"/>
    <mergeCell ref="C18:C19"/>
    <mergeCell ref="D18:D19"/>
    <mergeCell ref="E18:E19"/>
    <mergeCell ref="F18:F19"/>
    <mergeCell ref="G18:G19"/>
  </mergeCells>
  <pageMargins left="0.7" right="0.7" top="0.75" bottom="0.75" header="0.3" footer="0.3"/>
  <pageSetup orientation="portrait" horizontalDpi="90" verticalDpi="9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EC147-9264-4A01-89DD-BAAD4A4A031C}">
  <dimension ref="A1:I21"/>
  <sheetViews>
    <sheetView zoomScaleNormal="100" workbookViewId="0">
      <selection activeCell="L30" sqref="L30"/>
    </sheetView>
  </sheetViews>
  <sheetFormatPr baseColWidth="10" defaultColWidth="11.42578125" defaultRowHeight="12.75" x14ac:dyDescent="0.2"/>
  <cols>
    <col min="1" max="1" width="27.5703125" style="346" customWidth="1"/>
    <col min="2" max="9" width="9.42578125" style="346" customWidth="1"/>
    <col min="10" max="16384" width="11.42578125" style="346"/>
  </cols>
  <sheetData>
    <row r="1" spans="1:9" x14ac:dyDescent="0.2">
      <c r="A1" s="66" t="s">
        <v>344</v>
      </c>
    </row>
    <row r="2" spans="1:9" x14ac:dyDescent="0.2">
      <c r="A2" s="66" t="s">
        <v>468</v>
      </c>
    </row>
    <row r="4" spans="1:9" x14ac:dyDescent="0.2">
      <c r="A4" s="77"/>
      <c r="B4" s="1043">
        <v>2026</v>
      </c>
      <c r="C4" s="1044"/>
      <c r="D4" s="1043">
        <v>2027</v>
      </c>
      <c r="E4" s="1044"/>
      <c r="F4" s="1045">
        <v>2028</v>
      </c>
      <c r="G4" s="1044"/>
      <c r="H4" s="1045">
        <v>2029</v>
      </c>
      <c r="I4" s="1044"/>
    </row>
    <row r="5" spans="1:9" x14ac:dyDescent="0.2">
      <c r="A5" s="78"/>
      <c r="B5" s="315" t="s">
        <v>456</v>
      </c>
      <c r="C5" s="784" t="s">
        <v>460</v>
      </c>
      <c r="D5" s="315" t="s">
        <v>456</v>
      </c>
      <c r="E5" s="784" t="s">
        <v>460</v>
      </c>
      <c r="F5" s="315" t="s">
        <v>456</v>
      </c>
      <c r="G5" s="784" t="s">
        <v>460</v>
      </c>
      <c r="H5" s="315" t="s">
        <v>456</v>
      </c>
      <c r="I5" s="784" t="s">
        <v>460</v>
      </c>
    </row>
    <row r="6" spans="1:9" ht="12.95" customHeight="1" x14ac:dyDescent="0.2">
      <c r="A6" s="342" t="s">
        <v>338</v>
      </c>
      <c r="B6" s="1042">
        <v>2.7191113456879634</v>
      </c>
      <c r="C6" s="1036">
        <v>2.2765689717184188</v>
      </c>
      <c r="D6" s="1042">
        <v>2.469413985115736</v>
      </c>
      <c r="E6" s="1036">
        <v>2.0097243793136101</v>
      </c>
      <c r="F6" s="1042">
        <v>2.1577972875502809</v>
      </c>
      <c r="G6" s="1036">
        <v>2.0234788422147716</v>
      </c>
      <c r="H6" s="1042">
        <v>2.1027845692243545</v>
      </c>
      <c r="I6" s="1036">
        <v>1.8615510209260151</v>
      </c>
    </row>
    <row r="7" spans="1:9" ht="12.95" customHeight="1" x14ac:dyDescent="0.2">
      <c r="A7" s="341" t="s">
        <v>331</v>
      </c>
      <c r="B7" s="1038"/>
      <c r="C7" s="1031"/>
      <c r="D7" s="1038"/>
      <c r="E7" s="1031"/>
      <c r="F7" s="1038"/>
      <c r="G7" s="1031"/>
      <c r="H7" s="1038"/>
      <c r="I7" s="1031"/>
    </row>
    <row r="8" spans="1:9" ht="12.95" customHeight="1" x14ac:dyDescent="0.2">
      <c r="A8" s="342" t="s">
        <v>339</v>
      </c>
      <c r="B8" s="1038">
        <v>2.6916442200954691</v>
      </c>
      <c r="C8" s="1031">
        <v>2.0201340026756043</v>
      </c>
      <c r="D8" s="1038">
        <v>2.4883836404385988</v>
      </c>
      <c r="E8" s="1031">
        <v>2.0201340026756043</v>
      </c>
      <c r="F8" s="1038">
        <v>2.1798202037703192</v>
      </c>
      <c r="G8" s="1031">
        <v>2.0201340026756043</v>
      </c>
      <c r="H8" s="1038">
        <v>2.1798359676994608</v>
      </c>
      <c r="I8" s="1031">
        <v>2.0201340026756469</v>
      </c>
    </row>
    <row r="9" spans="1:9" ht="12.95" customHeight="1" x14ac:dyDescent="0.2">
      <c r="A9" s="341" t="s">
        <v>333</v>
      </c>
      <c r="B9" s="1038"/>
      <c r="C9" s="1031"/>
      <c r="D9" s="1038"/>
      <c r="E9" s="1031"/>
      <c r="F9" s="1038"/>
      <c r="G9" s="1031"/>
      <c r="H9" s="1038"/>
      <c r="I9" s="1031"/>
    </row>
    <row r="10" spans="1:9" ht="12.95" customHeight="1" x14ac:dyDescent="0.2">
      <c r="A10" s="342" t="s">
        <v>340</v>
      </c>
      <c r="B10" s="1038">
        <v>2.9999999999999858</v>
      </c>
      <c r="C10" s="1039">
        <v>3.0420711567677614</v>
      </c>
      <c r="D10" s="1038">
        <v>2.7999999999999972</v>
      </c>
      <c r="E10" s="1039">
        <v>2.224378447043847</v>
      </c>
      <c r="F10" s="1038">
        <v>2.4999999999999858</v>
      </c>
      <c r="G10" s="1039">
        <v>2.2243784470438186</v>
      </c>
      <c r="H10" s="1038">
        <v>1.9999999999999858</v>
      </c>
      <c r="I10" s="1039">
        <v>2.2243784470438186</v>
      </c>
    </row>
    <row r="11" spans="1:9" ht="12.95" customHeight="1" x14ac:dyDescent="0.2">
      <c r="A11" s="341" t="s">
        <v>333</v>
      </c>
      <c r="B11" s="1038"/>
      <c r="C11" s="1039"/>
      <c r="D11" s="1038"/>
      <c r="E11" s="1039"/>
      <c r="F11" s="1038"/>
      <c r="G11" s="1039"/>
      <c r="H11" s="1038"/>
      <c r="I11" s="1039"/>
    </row>
    <row r="12" spans="1:9" ht="12.95" customHeight="1" x14ac:dyDescent="0.2">
      <c r="A12" s="342" t="s">
        <v>341</v>
      </c>
      <c r="B12" s="1038">
        <v>3.0455506394090577</v>
      </c>
      <c r="C12" s="1039">
        <v>2.8422470248699909</v>
      </c>
      <c r="D12" s="1038">
        <v>2.7236219629767078</v>
      </c>
      <c r="E12" s="1039">
        <v>2.5315120524428636</v>
      </c>
      <c r="F12" s="1038">
        <v>2.713871607071809</v>
      </c>
      <c r="G12" s="1039">
        <v>2.299089981468299</v>
      </c>
      <c r="H12" s="1038">
        <v>2.5078464367914535</v>
      </c>
      <c r="I12" s="1039">
        <v>2.3021358684888895</v>
      </c>
    </row>
    <row r="13" spans="1:9" ht="12.95" customHeight="1" x14ac:dyDescent="0.2">
      <c r="A13" s="341" t="s">
        <v>331</v>
      </c>
      <c r="B13" s="1038"/>
      <c r="C13" s="1039"/>
      <c r="D13" s="1038"/>
      <c r="E13" s="1039"/>
      <c r="F13" s="1038"/>
      <c r="G13" s="1039"/>
      <c r="H13" s="1038"/>
      <c r="I13" s="1039"/>
    </row>
    <row r="14" spans="1:9" ht="12.95" customHeight="1" x14ac:dyDescent="0.2">
      <c r="A14" s="342" t="s">
        <v>342</v>
      </c>
      <c r="B14" s="1038">
        <v>4.3288475470179719</v>
      </c>
      <c r="C14" s="1031">
        <v>2.9997193232373291</v>
      </c>
      <c r="D14" s="1038">
        <v>3.5209122401892614</v>
      </c>
      <c r="E14" s="1031">
        <v>2.0523846096173202</v>
      </c>
      <c r="F14" s="1038">
        <v>2.603917087842575</v>
      </c>
      <c r="G14" s="1031">
        <v>2.0517153685870113</v>
      </c>
      <c r="H14" s="1038">
        <v>2.5295622770317436</v>
      </c>
      <c r="I14" s="1031">
        <v>2.0512021983421818</v>
      </c>
    </row>
    <row r="15" spans="1:9" ht="12.95" customHeight="1" x14ac:dyDescent="0.2">
      <c r="A15" s="341" t="s">
        <v>331</v>
      </c>
      <c r="B15" s="1040"/>
      <c r="C15" s="1041"/>
      <c r="D15" s="1040"/>
      <c r="E15" s="1041"/>
      <c r="F15" s="1040"/>
      <c r="G15" s="1041"/>
      <c r="H15" s="1040"/>
      <c r="I15" s="1041"/>
    </row>
    <row r="16" spans="1:9" x14ac:dyDescent="0.2">
      <c r="A16" s="340" t="s">
        <v>343</v>
      </c>
      <c r="B16" s="1042">
        <v>-2.6914384558736857</v>
      </c>
      <c r="C16" s="1036">
        <v>-1.1054019554666334</v>
      </c>
      <c r="D16" s="1042">
        <v>-2.8408029743237155</v>
      </c>
      <c r="E16" s="1036">
        <v>-0.65426229722131035</v>
      </c>
      <c r="F16" s="1042">
        <v>-2.8382707399846319</v>
      </c>
      <c r="G16" s="1036">
        <v>-0.78773313870071104</v>
      </c>
      <c r="H16" s="1042">
        <v>-2.8433245211534555</v>
      </c>
      <c r="I16" s="1036">
        <v>-0.91371405596577071</v>
      </c>
    </row>
    <row r="17" spans="1:9" x14ac:dyDescent="0.2">
      <c r="A17" s="343" t="s">
        <v>15</v>
      </c>
      <c r="B17" s="1040"/>
      <c r="C17" s="1041"/>
      <c r="D17" s="1040"/>
      <c r="E17" s="1041"/>
      <c r="F17" s="1040"/>
      <c r="G17" s="1041"/>
      <c r="H17" s="1040"/>
      <c r="I17" s="1041"/>
    </row>
    <row r="18" spans="1:9" x14ac:dyDescent="0.2">
      <c r="A18" s="346" t="s">
        <v>8</v>
      </c>
    </row>
    <row r="21" spans="1:9" x14ac:dyDescent="0.2">
      <c r="A21" s="484"/>
    </row>
  </sheetData>
  <mergeCells count="52">
    <mergeCell ref="B4:C4"/>
    <mergeCell ref="D4:E4"/>
    <mergeCell ref="F4:G4"/>
    <mergeCell ref="H4:I4"/>
    <mergeCell ref="B6:B7"/>
    <mergeCell ref="C6:C7"/>
    <mergeCell ref="D6:D7"/>
    <mergeCell ref="E6:E7"/>
    <mergeCell ref="F6:F7"/>
    <mergeCell ref="G6:G7"/>
    <mergeCell ref="H6:H7"/>
    <mergeCell ref="I6:I7"/>
    <mergeCell ref="B8:B9"/>
    <mergeCell ref="C8:C9"/>
    <mergeCell ref="D8:D9"/>
    <mergeCell ref="E8:E9"/>
    <mergeCell ref="F8:F9"/>
    <mergeCell ref="G8:G9"/>
    <mergeCell ref="H8:H9"/>
    <mergeCell ref="I8:I9"/>
    <mergeCell ref="H10:H11"/>
    <mergeCell ref="I10:I11"/>
    <mergeCell ref="F12:F13"/>
    <mergeCell ref="G12:G13"/>
    <mergeCell ref="H12:H13"/>
    <mergeCell ref="I12:I13"/>
    <mergeCell ref="F10:F11"/>
    <mergeCell ref="G10:G11"/>
    <mergeCell ref="H14:H15"/>
    <mergeCell ref="I14:I15"/>
    <mergeCell ref="B16:B17"/>
    <mergeCell ref="C16:C17"/>
    <mergeCell ref="F16:F17"/>
    <mergeCell ref="G16:G17"/>
    <mergeCell ref="H16:H17"/>
    <mergeCell ref="I16:I17"/>
    <mergeCell ref="B14:B15"/>
    <mergeCell ref="C14:C15"/>
    <mergeCell ref="D14:D15"/>
    <mergeCell ref="E14:E15"/>
    <mergeCell ref="F14:F15"/>
    <mergeCell ref="G14:G15"/>
    <mergeCell ref="D16:D17"/>
    <mergeCell ref="E16:E17"/>
    <mergeCell ref="B10:B11"/>
    <mergeCell ref="C10:C11"/>
    <mergeCell ref="D10:D11"/>
    <mergeCell ref="E10:E11"/>
    <mergeCell ref="B12:B13"/>
    <mergeCell ref="C12:C13"/>
    <mergeCell ref="D12:D13"/>
    <mergeCell ref="E12:E13"/>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C81FCD-1D64-48BC-AD67-A0233E0E8DCD}">
  <dimension ref="A1:F34"/>
  <sheetViews>
    <sheetView showGridLines="0" workbookViewId="0">
      <selection activeCell="A24" sqref="A24:XFD29"/>
    </sheetView>
  </sheetViews>
  <sheetFormatPr baseColWidth="10" defaultColWidth="11.42578125" defaultRowHeight="12.75" x14ac:dyDescent="0.2"/>
  <cols>
    <col min="1" max="1" width="49.5703125" style="199" bestFit="1" customWidth="1"/>
    <col min="2" max="5" width="13.42578125" style="199" bestFit="1" customWidth="1"/>
    <col min="6" max="16384" width="11.42578125" style="199"/>
  </cols>
  <sheetData>
    <row r="1" spans="1:6" x14ac:dyDescent="0.2">
      <c r="A1" s="180" t="s">
        <v>150</v>
      </c>
      <c r="B1" s="18"/>
      <c r="C1" s="18"/>
      <c r="D1" s="18"/>
      <c r="E1" s="18"/>
    </row>
    <row r="2" spans="1:6" x14ac:dyDescent="0.2">
      <c r="A2" s="180" t="s">
        <v>469</v>
      </c>
      <c r="B2" s="18"/>
      <c r="C2" s="18"/>
      <c r="D2" s="18"/>
      <c r="E2" s="18"/>
    </row>
    <row r="3" spans="1:6" x14ac:dyDescent="0.2">
      <c r="A3" s="208" t="s">
        <v>493</v>
      </c>
      <c r="B3" s="18"/>
      <c r="C3" s="18"/>
      <c r="D3" s="18"/>
      <c r="E3" s="18"/>
    </row>
    <row r="4" spans="1:6" x14ac:dyDescent="0.2">
      <c r="A4" s="208"/>
      <c r="B4" s="42"/>
      <c r="C4" s="18"/>
      <c r="D4" s="18"/>
      <c r="E4" s="18"/>
    </row>
    <row r="5" spans="1:6" x14ac:dyDescent="0.2">
      <c r="A5" s="252"/>
      <c r="B5" s="21">
        <v>2026</v>
      </c>
      <c r="C5" s="21">
        <v>2027</v>
      </c>
      <c r="D5" s="21">
        <v>2028</v>
      </c>
      <c r="E5" s="21">
        <v>2029</v>
      </c>
    </row>
    <row r="6" spans="1:6" x14ac:dyDescent="0.2">
      <c r="A6" s="71" t="s">
        <v>152</v>
      </c>
      <c r="B6" s="253">
        <v>79408777.950755417</v>
      </c>
      <c r="C6" s="253">
        <v>81911053.674136907</v>
      </c>
      <c r="D6" s="253">
        <v>84548345.690927058</v>
      </c>
      <c r="E6" s="253">
        <v>86277124.211772636</v>
      </c>
      <c r="F6" s="226"/>
    </row>
    <row r="7" spans="1:6" x14ac:dyDescent="0.2">
      <c r="A7" s="71" t="s">
        <v>112</v>
      </c>
      <c r="B7" s="254">
        <v>79395416.438939422</v>
      </c>
      <c r="C7" s="254">
        <v>81897344.763013691</v>
      </c>
      <c r="D7" s="254">
        <v>84534280.34811464</v>
      </c>
      <c r="E7" s="254">
        <v>86262693.170047089</v>
      </c>
      <c r="F7" s="226"/>
    </row>
    <row r="8" spans="1:6" x14ac:dyDescent="0.2">
      <c r="A8" s="255" t="s">
        <v>113</v>
      </c>
      <c r="B8" s="256">
        <v>65476141.842558935</v>
      </c>
      <c r="C8" s="256">
        <v>67453752.481208652</v>
      </c>
      <c r="D8" s="256">
        <v>69815555.343811601</v>
      </c>
      <c r="E8" s="256">
        <v>71238748.108841389</v>
      </c>
      <c r="F8" s="226"/>
    </row>
    <row r="9" spans="1:6" x14ac:dyDescent="0.2">
      <c r="A9" s="575" t="s">
        <v>153</v>
      </c>
      <c r="B9" s="576">
        <v>5609657.2828938998</v>
      </c>
      <c r="C9" s="576">
        <v>5275649.80803122</v>
      </c>
      <c r="D9" s="576">
        <v>4907529.0147024579</v>
      </c>
      <c r="E9" s="576">
        <v>4636021.0211367644</v>
      </c>
      <c r="F9" s="226"/>
    </row>
    <row r="10" spans="1:6" x14ac:dyDescent="0.2">
      <c r="A10" s="575" t="s">
        <v>154</v>
      </c>
      <c r="B10" s="576">
        <v>59866484.559665032</v>
      </c>
      <c r="C10" s="576">
        <v>62178102.673177436</v>
      </c>
      <c r="D10" s="576">
        <v>64908026.329109147</v>
      </c>
      <c r="E10" s="576">
        <v>66602727.087704629</v>
      </c>
      <c r="F10" s="226"/>
    </row>
    <row r="11" spans="1:6" x14ac:dyDescent="0.2">
      <c r="A11" s="255" t="s">
        <v>60</v>
      </c>
      <c r="B11" s="256">
        <v>2296049.0125510455</v>
      </c>
      <c r="C11" s="256">
        <v>2463763.1802602909</v>
      </c>
      <c r="D11" s="256">
        <v>2375898.0237883455</v>
      </c>
      <c r="E11" s="256">
        <v>2359853.9827202102</v>
      </c>
      <c r="F11" s="226"/>
    </row>
    <row r="12" spans="1:6" x14ac:dyDescent="0.2">
      <c r="A12" s="255" t="s">
        <v>116</v>
      </c>
      <c r="B12" s="256">
        <v>4275570.0004197406</v>
      </c>
      <c r="C12" s="256">
        <v>4438545.6437236005</v>
      </c>
      <c r="D12" s="256">
        <v>4594096.9269785052</v>
      </c>
      <c r="E12" s="256">
        <v>4740126.2218110794</v>
      </c>
      <c r="F12" s="226"/>
    </row>
    <row r="13" spans="1:6" x14ac:dyDescent="0.2">
      <c r="A13" s="255" t="s">
        <v>117</v>
      </c>
      <c r="B13" s="256">
        <v>181721.9842575565</v>
      </c>
      <c r="C13" s="256">
        <v>181939.53446386819</v>
      </c>
      <c r="D13" s="256">
        <v>183963.94317720231</v>
      </c>
      <c r="E13" s="256">
        <v>185861.69142636348</v>
      </c>
      <c r="F13" s="226"/>
    </row>
    <row r="14" spans="1:6" x14ac:dyDescent="0.2">
      <c r="A14" s="255" t="s">
        <v>118</v>
      </c>
      <c r="B14" s="256">
        <v>1851910.6971719293</v>
      </c>
      <c r="C14" s="256">
        <v>1923790.9372263649</v>
      </c>
      <c r="D14" s="256">
        <v>2007370.4439105447</v>
      </c>
      <c r="E14" s="256">
        <v>2064196.4008208271</v>
      </c>
      <c r="F14" s="226"/>
    </row>
    <row r="15" spans="1:6" x14ac:dyDescent="0.2">
      <c r="A15" s="577" t="s">
        <v>424</v>
      </c>
      <c r="B15" s="576">
        <v>498964.44503653661</v>
      </c>
      <c r="C15" s="576">
        <v>646930.39191610762</v>
      </c>
      <c r="D15" s="576">
        <v>711136.97012512782</v>
      </c>
      <c r="E15" s="576">
        <v>748922.2095480354</v>
      </c>
      <c r="F15" s="226"/>
    </row>
    <row r="16" spans="1:6" x14ac:dyDescent="0.2">
      <c r="A16" s="577" t="s">
        <v>544</v>
      </c>
      <c r="B16" s="576">
        <v>93319.998457407637</v>
      </c>
      <c r="C16" s="576">
        <v>85022.15922290225</v>
      </c>
      <c r="D16" s="576">
        <v>80278.490122190124</v>
      </c>
      <c r="E16" s="576">
        <v>76683.58519718115</v>
      </c>
      <c r="F16" s="226"/>
    </row>
    <row r="17" spans="1:6" x14ac:dyDescent="0.2">
      <c r="A17" s="577" t="s">
        <v>425</v>
      </c>
      <c r="B17" s="576">
        <v>1259626.2536779852</v>
      </c>
      <c r="C17" s="576">
        <v>1191838.386087355</v>
      </c>
      <c r="D17" s="576">
        <v>1215954.9836632267</v>
      </c>
      <c r="E17" s="576">
        <v>1238590.6060756105</v>
      </c>
      <c r="F17" s="226"/>
    </row>
    <row r="18" spans="1:6" x14ac:dyDescent="0.2">
      <c r="A18" s="255" t="s">
        <v>119</v>
      </c>
      <c r="B18" s="256">
        <v>1656601.2046223711</v>
      </c>
      <c r="C18" s="256">
        <v>1696758.464655875</v>
      </c>
      <c r="D18" s="256">
        <v>1737277.8153431129</v>
      </c>
      <c r="E18" s="256">
        <v>1775881.3033999072</v>
      </c>
      <c r="F18" s="226"/>
    </row>
    <row r="19" spans="1:6" x14ac:dyDescent="0.2">
      <c r="A19" s="255" t="s">
        <v>120</v>
      </c>
      <c r="B19" s="256">
        <v>3657421.697357852</v>
      </c>
      <c r="C19" s="256">
        <v>3738794.5214750255</v>
      </c>
      <c r="D19" s="256">
        <v>3820117.8511053286</v>
      </c>
      <c r="E19" s="256">
        <v>3898025.4610273098</v>
      </c>
      <c r="F19" s="226"/>
    </row>
    <row r="20" spans="1:6" x14ac:dyDescent="0.2">
      <c r="A20" s="71" t="s">
        <v>24</v>
      </c>
      <c r="B20" s="257">
        <v>13361.511816000002</v>
      </c>
      <c r="C20" s="257">
        <v>13708.911123216003</v>
      </c>
      <c r="D20" s="257">
        <v>14065.34281241962</v>
      </c>
      <c r="E20" s="257">
        <v>14431.041725542531</v>
      </c>
      <c r="F20" s="226"/>
    </row>
    <row r="21" spans="1:6" x14ac:dyDescent="0.2">
      <c r="A21" s="258" t="s">
        <v>121</v>
      </c>
      <c r="B21" s="259">
        <v>13361.511816000002</v>
      </c>
      <c r="C21" s="259">
        <v>13708.911123216003</v>
      </c>
      <c r="D21" s="259">
        <v>14065.34281241962</v>
      </c>
      <c r="E21" s="259">
        <v>14431.041725542531</v>
      </c>
      <c r="F21" s="226"/>
    </row>
    <row r="22" spans="1:6" x14ac:dyDescent="0.2">
      <c r="A22" s="18" t="s">
        <v>54</v>
      </c>
      <c r="B22" s="18"/>
      <c r="C22" s="18"/>
      <c r="D22" s="18"/>
      <c r="E22" s="18"/>
    </row>
    <row r="24" spans="1:6" x14ac:dyDescent="0.2">
      <c r="B24" s="371"/>
      <c r="C24" s="371"/>
      <c r="D24" s="371"/>
      <c r="E24" s="371"/>
    </row>
    <row r="25" spans="1:6" x14ac:dyDescent="0.2">
      <c r="B25" s="371"/>
      <c r="C25" s="371"/>
      <c r="D25" s="371"/>
      <c r="E25" s="371"/>
    </row>
    <row r="26" spans="1:6" x14ac:dyDescent="0.2">
      <c r="B26" s="371"/>
      <c r="C26" s="371"/>
      <c r="D26" s="371"/>
      <c r="E26" s="371"/>
    </row>
    <row r="27" spans="1:6" x14ac:dyDescent="0.2">
      <c r="B27" s="371"/>
      <c r="C27" s="371"/>
      <c r="D27" s="371"/>
      <c r="E27" s="371"/>
    </row>
    <row r="28" spans="1:6" x14ac:dyDescent="0.2">
      <c r="B28" s="371"/>
      <c r="C28" s="371"/>
      <c r="D28" s="371"/>
      <c r="E28" s="371"/>
    </row>
    <row r="29" spans="1:6" x14ac:dyDescent="0.2">
      <c r="B29" s="371"/>
      <c r="C29" s="371"/>
      <c r="D29" s="371"/>
      <c r="E29" s="371"/>
    </row>
    <row r="30" spans="1:6" x14ac:dyDescent="0.2">
      <c r="B30" s="371"/>
      <c r="C30" s="371"/>
      <c r="D30" s="371"/>
      <c r="E30" s="371"/>
    </row>
    <row r="31" spans="1:6" x14ac:dyDescent="0.2">
      <c r="B31" s="371"/>
      <c r="C31" s="371"/>
      <c r="D31" s="371"/>
      <c r="E31" s="371"/>
    </row>
    <row r="32" spans="1:6" x14ac:dyDescent="0.2">
      <c r="B32" s="371"/>
      <c r="C32" s="371"/>
      <c r="D32" s="371"/>
      <c r="E32" s="371"/>
    </row>
    <row r="33" spans="2:5" x14ac:dyDescent="0.2">
      <c r="B33" s="371"/>
      <c r="C33" s="371"/>
      <c r="D33" s="371"/>
      <c r="E33" s="371"/>
    </row>
    <row r="34" spans="2:5" x14ac:dyDescent="0.2">
      <c r="B34" s="371"/>
      <c r="C34" s="371"/>
      <c r="D34" s="371"/>
      <c r="E34" s="37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32A64-F92B-4025-BDAA-E3DEFD1812DC}">
  <dimension ref="A1:C19"/>
  <sheetViews>
    <sheetView zoomScaleNormal="100" workbookViewId="0">
      <selection activeCell="B5" sqref="B5:C16"/>
    </sheetView>
  </sheetViews>
  <sheetFormatPr baseColWidth="10" defaultColWidth="11.42578125" defaultRowHeight="12.75" x14ac:dyDescent="0.2"/>
  <cols>
    <col min="1" max="1" width="34.140625" style="346" bestFit="1" customWidth="1"/>
    <col min="2" max="2" width="11.85546875" style="346" customWidth="1"/>
    <col min="3" max="16384" width="11.42578125" style="346"/>
  </cols>
  <sheetData>
    <row r="1" spans="1:3" x14ac:dyDescent="0.2">
      <c r="A1" s="17" t="s">
        <v>345</v>
      </c>
      <c r="B1" s="17"/>
      <c r="C1" s="4"/>
    </row>
    <row r="2" spans="1:3" x14ac:dyDescent="0.2">
      <c r="A2" s="17" t="s">
        <v>397</v>
      </c>
      <c r="B2" s="17"/>
      <c r="C2" s="4"/>
    </row>
    <row r="4" spans="1:3" x14ac:dyDescent="0.2">
      <c r="A4" s="335"/>
      <c r="B4" s="67" t="s">
        <v>456</v>
      </c>
      <c r="C4" s="68" t="s">
        <v>460</v>
      </c>
    </row>
    <row r="5" spans="1:3" ht="12.95" customHeight="1" x14ac:dyDescent="0.2">
      <c r="A5" s="5" t="s">
        <v>330</v>
      </c>
      <c r="B5" s="954">
        <v>1.4646905698918431</v>
      </c>
      <c r="C5" s="955">
        <v>1.1406032555132555</v>
      </c>
    </row>
    <row r="6" spans="1:3" ht="12.95" customHeight="1" x14ac:dyDescent="0.2">
      <c r="A6" s="6" t="s">
        <v>331</v>
      </c>
      <c r="B6" s="952"/>
      <c r="C6" s="953"/>
    </row>
    <row r="7" spans="1:3" ht="12.95" customHeight="1" x14ac:dyDescent="0.2">
      <c r="A7" s="5" t="s">
        <v>332</v>
      </c>
      <c r="B7" s="952">
        <v>2.0035357087732564</v>
      </c>
      <c r="C7" s="953">
        <v>1.4808713724509488</v>
      </c>
    </row>
    <row r="8" spans="1:3" ht="12.95" customHeight="1" x14ac:dyDescent="0.2">
      <c r="A8" s="6" t="s">
        <v>333</v>
      </c>
      <c r="B8" s="952"/>
      <c r="C8" s="953"/>
    </row>
    <row r="9" spans="1:3" ht="12.95" customHeight="1" x14ac:dyDescent="0.2">
      <c r="A9" s="5" t="s">
        <v>334</v>
      </c>
      <c r="B9" s="957">
        <v>-4.6101847323853917E-2</v>
      </c>
      <c r="C9" s="958">
        <v>-1.3399069837447115</v>
      </c>
    </row>
    <row r="10" spans="1:3" ht="12.95" customHeight="1" x14ac:dyDescent="0.2">
      <c r="A10" s="6" t="s">
        <v>333</v>
      </c>
      <c r="B10" s="957"/>
      <c r="C10" s="958"/>
    </row>
    <row r="11" spans="1:3" ht="12.95" customHeight="1" x14ac:dyDescent="0.2">
      <c r="A11" s="5" t="s">
        <v>335</v>
      </c>
      <c r="B11" s="957">
        <v>5.8553627273941942</v>
      </c>
      <c r="C11" s="958">
        <v>5.5588123719941223</v>
      </c>
    </row>
    <row r="12" spans="1:3" ht="12.95" customHeight="1" x14ac:dyDescent="0.2">
      <c r="A12" s="6" t="s">
        <v>331</v>
      </c>
      <c r="B12" s="957"/>
      <c r="C12" s="958"/>
    </row>
    <row r="13" spans="1:3" ht="12.95" customHeight="1" x14ac:dyDescent="0.2">
      <c r="A13" s="5" t="s">
        <v>336</v>
      </c>
      <c r="B13" s="952">
        <v>2.0958775487335686</v>
      </c>
      <c r="C13" s="953">
        <v>1.6866970074442662</v>
      </c>
    </row>
    <row r="14" spans="1:3" ht="12.95" customHeight="1" x14ac:dyDescent="0.2">
      <c r="A14" s="334" t="s">
        <v>331</v>
      </c>
      <c r="B14" s="956"/>
      <c r="C14" s="959"/>
    </row>
    <row r="15" spans="1:3" ht="12.95" customHeight="1" x14ac:dyDescent="0.2">
      <c r="A15" s="336" t="s">
        <v>337</v>
      </c>
      <c r="B15" s="954">
        <v>-2.5029631935076173</v>
      </c>
      <c r="C15" s="955">
        <v>-2.4831975732080971</v>
      </c>
    </row>
    <row r="16" spans="1:3" ht="12.95" customHeight="1" x14ac:dyDescent="0.2">
      <c r="A16" s="337" t="s">
        <v>15</v>
      </c>
      <c r="B16" s="956"/>
      <c r="C16" s="959"/>
    </row>
    <row r="17" spans="1:3" x14ac:dyDescent="0.2">
      <c r="A17" s="18" t="s">
        <v>8</v>
      </c>
      <c r="B17" s="4"/>
      <c r="C17" s="69"/>
    </row>
    <row r="19" spans="1:3" x14ac:dyDescent="0.2">
      <c r="A19" s="484"/>
    </row>
  </sheetData>
  <mergeCells count="12">
    <mergeCell ref="C5:C6"/>
    <mergeCell ref="B15:B16"/>
    <mergeCell ref="B5:B6"/>
    <mergeCell ref="B7:B8"/>
    <mergeCell ref="B9:B10"/>
    <mergeCell ref="B11:B12"/>
    <mergeCell ref="B13:B14"/>
    <mergeCell ref="C7:C8"/>
    <mergeCell ref="C9:C10"/>
    <mergeCell ref="C11:C12"/>
    <mergeCell ref="C13:C14"/>
    <mergeCell ref="C15:C16"/>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F454E6-7497-4FB9-8E07-014B5F53F43C}">
  <dimension ref="A1:P25"/>
  <sheetViews>
    <sheetView showGridLines="0" workbookViewId="0">
      <selection activeCell="B10" sqref="B10"/>
    </sheetView>
  </sheetViews>
  <sheetFormatPr baseColWidth="10" defaultColWidth="11.42578125" defaultRowHeight="12.75" x14ac:dyDescent="0.2"/>
  <cols>
    <col min="1" max="1" width="46.5703125" style="199" customWidth="1"/>
    <col min="2" max="16384" width="11.42578125" style="199"/>
  </cols>
  <sheetData>
    <row r="1" spans="1:16" x14ac:dyDescent="0.2">
      <c r="A1" s="180" t="s">
        <v>155</v>
      </c>
      <c r="B1" s="18"/>
      <c r="C1" s="18"/>
      <c r="D1" s="18"/>
      <c r="E1" s="18"/>
    </row>
    <row r="2" spans="1:16" x14ac:dyDescent="0.2">
      <c r="A2" s="180" t="s">
        <v>470</v>
      </c>
      <c r="B2" s="18"/>
      <c r="C2" s="18"/>
      <c r="D2" s="18"/>
      <c r="E2" s="18"/>
    </row>
    <row r="3" spans="1:16" x14ac:dyDescent="0.2">
      <c r="A3" s="24"/>
      <c r="B3" s="18"/>
      <c r="C3" s="18"/>
      <c r="D3" s="18"/>
      <c r="E3" s="18"/>
    </row>
    <row r="4" spans="1:16" x14ac:dyDescent="0.2">
      <c r="A4" s="1046"/>
      <c r="B4" s="1037">
        <v>2026</v>
      </c>
      <c r="C4" s="1034"/>
      <c r="D4" s="1033">
        <v>2027</v>
      </c>
      <c r="E4" s="1033"/>
      <c r="F4" s="1037">
        <v>2028</v>
      </c>
      <c r="G4" s="1034"/>
      <c r="H4" s="1033">
        <v>2029</v>
      </c>
      <c r="I4" s="1034"/>
    </row>
    <row r="5" spans="1:16" x14ac:dyDescent="0.2">
      <c r="A5" s="1047"/>
      <c r="B5" s="639" t="s">
        <v>456</v>
      </c>
      <c r="C5" s="640" t="s">
        <v>460</v>
      </c>
      <c r="D5" s="639" t="s">
        <v>456</v>
      </c>
      <c r="E5" s="640" t="s">
        <v>460</v>
      </c>
      <c r="F5" s="639" t="s">
        <v>456</v>
      </c>
      <c r="G5" s="640" t="s">
        <v>460</v>
      </c>
      <c r="H5" s="639" t="s">
        <v>456</v>
      </c>
      <c r="I5" s="640" t="s">
        <v>460</v>
      </c>
    </row>
    <row r="6" spans="1:16" x14ac:dyDescent="0.2">
      <c r="A6" s="5" t="s">
        <v>377</v>
      </c>
      <c r="B6" s="690"/>
      <c r="C6" s="691"/>
      <c r="D6" s="372"/>
      <c r="E6" s="372"/>
      <c r="F6" s="690"/>
      <c r="G6" s="691"/>
      <c r="H6" s="372"/>
      <c r="I6" s="691"/>
    </row>
    <row r="7" spans="1:16" x14ac:dyDescent="0.2">
      <c r="A7" s="692" t="s">
        <v>559</v>
      </c>
      <c r="B7" s="693">
        <v>2.0344174928811576</v>
      </c>
      <c r="C7" s="694">
        <v>2.0344174928811576</v>
      </c>
      <c r="D7" s="470">
        <v>1.9582533459496343</v>
      </c>
      <c r="E7" s="695">
        <v>1.9582533459496343</v>
      </c>
      <c r="F7" s="693">
        <v>2.0228513876050291</v>
      </c>
      <c r="G7" s="694">
        <v>2.0228513876050291</v>
      </c>
      <c r="H7" s="696">
        <v>2.0328219232544464</v>
      </c>
      <c r="I7" s="694">
        <v>2.0328219232544464</v>
      </c>
    </row>
    <row r="8" spans="1:16" x14ac:dyDescent="0.2">
      <c r="A8" s="692" t="s">
        <v>389</v>
      </c>
      <c r="B8" s="697">
        <v>0.28999999999999027</v>
      </c>
      <c r="C8" s="804">
        <v>0.9400000000000075</v>
      </c>
      <c r="D8" s="698">
        <v>0.13000000000000789</v>
      </c>
      <c r="E8" s="698">
        <v>0.78000000000000291</v>
      </c>
      <c r="F8" s="699">
        <v>5.9999999999993392E-2</v>
      </c>
      <c r="G8" s="804">
        <v>0.67999999999999172</v>
      </c>
      <c r="H8" s="809">
        <v>3.9999999999995595E-2</v>
      </c>
      <c r="I8" s="804">
        <v>0.77000000000000401</v>
      </c>
    </row>
    <row r="9" spans="1:16" x14ac:dyDescent="0.2">
      <c r="A9" s="807" t="s">
        <v>157</v>
      </c>
      <c r="B9" s="673"/>
      <c r="C9" s="672"/>
      <c r="D9" s="673"/>
      <c r="E9" s="674"/>
      <c r="F9" s="672"/>
      <c r="G9" s="674"/>
      <c r="H9" s="672"/>
      <c r="I9" s="674"/>
    </row>
    <row r="10" spans="1:16" x14ac:dyDescent="0.2">
      <c r="A10" s="808" t="s">
        <v>560</v>
      </c>
      <c r="B10" s="669">
        <v>409</v>
      </c>
      <c r="C10" s="805">
        <v>409</v>
      </c>
      <c r="D10" s="669">
        <v>409</v>
      </c>
      <c r="E10" s="700">
        <v>409</v>
      </c>
      <c r="F10" s="805">
        <v>409</v>
      </c>
      <c r="G10" s="700">
        <v>409</v>
      </c>
      <c r="H10" s="806">
        <v>409</v>
      </c>
      <c r="I10" s="700">
        <v>409</v>
      </c>
      <c r="K10" s="122"/>
      <c r="L10" s="4"/>
      <c r="M10" s="4"/>
      <c r="N10" s="4"/>
      <c r="O10" s="4"/>
      <c r="P10" s="4"/>
    </row>
    <row r="11" spans="1:16" x14ac:dyDescent="0.2">
      <c r="A11" s="217" t="s">
        <v>426</v>
      </c>
      <c r="B11" s="797"/>
      <c r="C11" s="813"/>
      <c r="D11" s="814"/>
      <c r="E11" s="814"/>
      <c r="F11" s="797"/>
      <c r="G11" s="813"/>
      <c r="H11" s="815"/>
      <c r="I11" s="813"/>
    </row>
    <row r="12" spans="1:16" x14ac:dyDescent="0.2">
      <c r="A12" s="32" t="s">
        <v>427</v>
      </c>
      <c r="B12" s="810">
        <v>0.48621148683315296</v>
      </c>
      <c r="C12" s="701">
        <v>0.48621148683315296</v>
      </c>
      <c r="D12" s="816">
        <v>0.48621148683315296</v>
      </c>
      <c r="E12" s="817">
        <v>0.48621148683315296</v>
      </c>
      <c r="F12" s="810">
        <v>0.48621148683315296</v>
      </c>
      <c r="G12" s="701">
        <v>0.48621148683315296</v>
      </c>
      <c r="H12" s="816">
        <v>0.48621148683315296</v>
      </c>
      <c r="I12" s="701">
        <v>0.48621148683315296</v>
      </c>
    </row>
    <row r="13" spans="1:16" x14ac:dyDescent="0.2">
      <c r="A13" s="220" t="s">
        <v>535</v>
      </c>
      <c r="B13" s="702" t="s">
        <v>605</v>
      </c>
      <c r="C13" s="803" t="s">
        <v>605</v>
      </c>
      <c r="D13" s="702" t="s">
        <v>605</v>
      </c>
      <c r="E13" s="803" t="s">
        <v>605</v>
      </c>
      <c r="F13" s="702" t="s">
        <v>605</v>
      </c>
      <c r="G13" s="803" t="s">
        <v>605</v>
      </c>
      <c r="H13" s="702" t="s">
        <v>605</v>
      </c>
      <c r="I13" s="803" t="s">
        <v>605</v>
      </c>
    </row>
    <row r="14" spans="1:16" x14ac:dyDescent="0.2">
      <c r="A14" s="997" t="s">
        <v>561</v>
      </c>
      <c r="B14" s="997"/>
      <c r="C14" s="997"/>
      <c r="D14" s="997"/>
      <c r="E14" s="997"/>
      <c r="F14" s="997"/>
      <c r="G14" s="997"/>
      <c r="H14" s="997"/>
      <c r="I14" s="997"/>
    </row>
    <row r="15" spans="1:16" x14ac:dyDescent="0.2">
      <c r="A15" s="997"/>
      <c r="B15" s="997"/>
      <c r="C15" s="997"/>
      <c r="D15" s="997"/>
      <c r="E15" s="997"/>
      <c r="F15" s="997"/>
      <c r="G15" s="997"/>
      <c r="H15" s="997"/>
      <c r="I15" s="997"/>
    </row>
    <row r="16" spans="1:16" x14ac:dyDescent="0.2">
      <c r="A16" s="997"/>
      <c r="B16" s="997"/>
      <c r="C16" s="997"/>
      <c r="D16" s="997"/>
      <c r="E16" s="997"/>
      <c r="F16" s="997"/>
      <c r="G16" s="997"/>
      <c r="H16" s="997"/>
      <c r="I16" s="997"/>
    </row>
    <row r="17" spans="1:10" x14ac:dyDescent="0.2">
      <c r="A17" s="199" t="s">
        <v>631</v>
      </c>
    </row>
    <row r="18" spans="1:10" x14ac:dyDescent="0.2">
      <c r="A18" s="3" t="s">
        <v>54</v>
      </c>
    </row>
    <row r="19" spans="1:10" x14ac:dyDescent="0.2">
      <c r="A19" s="3"/>
    </row>
    <row r="20" spans="1:10" x14ac:dyDescent="0.2">
      <c r="A20" s="4"/>
      <c r="B20" s="4"/>
      <c r="C20" s="811"/>
      <c r="D20" s="4"/>
      <c r="E20" s="811"/>
      <c r="F20" s="4"/>
      <c r="G20" s="811"/>
      <c r="H20" s="4"/>
      <c r="I20" s="811"/>
      <c r="J20" s="4"/>
    </row>
    <row r="21" spans="1:10" x14ac:dyDescent="0.2">
      <c r="A21" s="4"/>
      <c r="B21" s="4"/>
      <c r="C21" s="812"/>
      <c r="D21" s="4"/>
      <c r="E21" s="812"/>
      <c r="F21" s="4"/>
      <c r="G21" s="812"/>
      <c r="H21" s="4"/>
      <c r="I21" s="812"/>
      <c r="J21" s="4"/>
    </row>
    <row r="22" spans="1:10" x14ac:dyDescent="0.2">
      <c r="A22" s="4"/>
      <c r="B22" s="4"/>
      <c r="C22" s="4"/>
      <c r="D22" s="4"/>
      <c r="E22" s="4"/>
      <c r="F22" s="4"/>
      <c r="G22" s="4"/>
      <c r="H22" s="4"/>
      <c r="I22" s="4"/>
      <c r="J22" s="4"/>
    </row>
    <row r="23" spans="1:10" x14ac:dyDescent="0.2">
      <c r="A23" s="4"/>
      <c r="B23" s="4"/>
      <c r="C23" s="4"/>
      <c r="D23" s="4"/>
      <c r="E23" s="4"/>
      <c r="F23" s="4"/>
      <c r="G23" s="4"/>
      <c r="H23" s="4"/>
      <c r="I23" s="4"/>
      <c r="J23" s="4"/>
    </row>
    <row r="24" spans="1:10" x14ac:dyDescent="0.2">
      <c r="A24" s="4"/>
      <c r="B24" s="4"/>
      <c r="C24" s="4"/>
      <c r="D24" s="4"/>
      <c r="E24" s="4"/>
      <c r="F24" s="4"/>
      <c r="G24" s="4"/>
      <c r="H24" s="4"/>
      <c r="I24" s="4"/>
      <c r="J24" s="4"/>
    </row>
    <row r="25" spans="1:10" x14ac:dyDescent="0.2">
      <c r="A25" s="4"/>
      <c r="B25" s="4"/>
      <c r="C25" s="4"/>
      <c r="D25" s="4"/>
      <c r="E25" s="4"/>
      <c r="F25" s="4"/>
      <c r="G25" s="4"/>
      <c r="H25" s="4"/>
      <c r="I25" s="4"/>
      <c r="J25" s="4"/>
    </row>
  </sheetData>
  <mergeCells count="6">
    <mergeCell ref="A14:I16"/>
    <mergeCell ref="A4:A5"/>
    <mergeCell ref="B4:C4"/>
    <mergeCell ref="D4:E4"/>
    <mergeCell ref="F4:G4"/>
    <mergeCell ref="H4:I4"/>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2A76C-3A8C-43B9-BC7A-11BBF3ECE4C0}">
  <dimension ref="A1:K28"/>
  <sheetViews>
    <sheetView showGridLines="0" zoomScaleNormal="100" workbookViewId="0">
      <selection activeCell="K29" sqref="K29"/>
    </sheetView>
  </sheetViews>
  <sheetFormatPr baseColWidth="10" defaultColWidth="11.42578125" defaultRowHeight="12.75" x14ac:dyDescent="0.2"/>
  <cols>
    <col min="1" max="1" width="33.7109375" style="199" customWidth="1"/>
    <col min="2" max="16384" width="11.42578125" style="199"/>
  </cols>
  <sheetData>
    <row r="1" spans="1:10" x14ac:dyDescent="0.2">
      <c r="A1" s="180" t="s">
        <v>156</v>
      </c>
      <c r="B1" s="18"/>
      <c r="C1" s="18"/>
      <c r="D1" s="18"/>
      <c r="E1" s="18"/>
      <c r="F1" s="227"/>
    </row>
    <row r="2" spans="1:10" x14ac:dyDescent="0.2">
      <c r="A2" s="180" t="s">
        <v>471</v>
      </c>
      <c r="B2" s="18"/>
      <c r="C2" s="18"/>
      <c r="D2" s="18"/>
      <c r="E2" s="18"/>
    </row>
    <row r="3" spans="1:10" x14ac:dyDescent="0.2">
      <c r="A3" s="1048" t="s">
        <v>495</v>
      </c>
      <c r="B3" s="1048"/>
      <c r="C3" s="1048"/>
      <c r="D3" s="1048"/>
      <c r="E3" s="1048"/>
    </row>
    <row r="4" spans="1:10" x14ac:dyDescent="0.2">
      <c r="A4" s="211"/>
      <c r="B4" s="211"/>
      <c r="C4" s="211"/>
      <c r="D4" s="211"/>
      <c r="E4" s="211"/>
    </row>
    <row r="5" spans="1:10" x14ac:dyDescent="0.2">
      <c r="A5" s="133" t="s">
        <v>158</v>
      </c>
      <c r="B5" s="132" t="s">
        <v>395</v>
      </c>
      <c r="C5" s="316" t="s">
        <v>466</v>
      </c>
      <c r="D5" s="316">
        <v>2028</v>
      </c>
      <c r="E5" s="316">
        <v>2029</v>
      </c>
      <c r="G5" s="368"/>
    </row>
    <row r="6" spans="1:10" x14ac:dyDescent="0.2">
      <c r="A6" s="133" t="s">
        <v>349</v>
      </c>
      <c r="B6" s="134">
        <v>78884186.987025052</v>
      </c>
      <c r="C6" s="135">
        <v>81074966.286326513</v>
      </c>
      <c r="D6" s="134">
        <v>83739876.478208393</v>
      </c>
      <c r="E6" s="136">
        <v>85641714.436105251</v>
      </c>
      <c r="G6" s="369"/>
      <c r="H6" s="226"/>
      <c r="I6" s="226"/>
      <c r="J6" s="226"/>
    </row>
    <row r="7" spans="1:10" x14ac:dyDescent="0.2">
      <c r="A7" s="137" t="s">
        <v>17</v>
      </c>
      <c r="B7" s="138">
        <v>65400664.247533776</v>
      </c>
      <c r="C7" s="317">
        <v>67134162.043580502</v>
      </c>
      <c r="D7" s="138">
        <v>69465028.392796203</v>
      </c>
      <c r="E7" s="139">
        <v>71039492.03144367</v>
      </c>
      <c r="G7" s="226"/>
      <c r="H7" s="226"/>
      <c r="I7" s="226"/>
      <c r="J7" s="226"/>
    </row>
    <row r="8" spans="1:10" x14ac:dyDescent="0.2">
      <c r="A8" s="478" t="s">
        <v>159</v>
      </c>
      <c r="B8" s="479">
        <v>4816399.4021478062</v>
      </c>
      <c r="C8" s="480">
        <v>4345068.7019649632</v>
      </c>
      <c r="D8" s="479">
        <v>3994726.3864727798</v>
      </c>
      <c r="E8" s="481">
        <v>3758243.0526218605</v>
      </c>
      <c r="G8" s="226"/>
      <c r="H8" s="226"/>
      <c r="I8" s="226"/>
      <c r="J8" s="226"/>
    </row>
    <row r="9" spans="1:10" x14ac:dyDescent="0.2">
      <c r="A9" s="478" t="s">
        <v>160</v>
      </c>
      <c r="B9" s="479">
        <v>60584264.845385969</v>
      </c>
      <c r="C9" s="480">
        <v>62789093.341615543</v>
      </c>
      <c r="D9" s="479">
        <v>65470302.006323427</v>
      </c>
      <c r="E9" s="481">
        <v>67281248.978821814</v>
      </c>
      <c r="G9" s="226"/>
      <c r="H9" s="226"/>
      <c r="I9" s="226"/>
      <c r="J9" s="226"/>
    </row>
    <row r="10" spans="1:10" x14ac:dyDescent="0.2">
      <c r="A10" s="137" t="s">
        <v>18</v>
      </c>
      <c r="B10" s="138">
        <v>1808637.0628565145</v>
      </c>
      <c r="C10" s="317">
        <v>1914280.4512282517</v>
      </c>
      <c r="D10" s="138">
        <v>1888194.0120929447</v>
      </c>
      <c r="E10" s="139">
        <v>1888925.820376924</v>
      </c>
      <c r="G10" s="226"/>
      <c r="H10" s="226"/>
      <c r="I10" s="226"/>
      <c r="J10" s="226"/>
    </row>
    <row r="11" spans="1:10" x14ac:dyDescent="0.2">
      <c r="A11" s="137" t="s">
        <v>161</v>
      </c>
      <c r="B11" s="138">
        <v>3517847.9507436366</v>
      </c>
      <c r="C11" s="317">
        <v>3645079.8762616753</v>
      </c>
      <c r="D11" s="138">
        <v>3768397.9822103796</v>
      </c>
      <c r="E11" s="139">
        <v>3892224.4947595084</v>
      </c>
      <c r="G11" s="226"/>
      <c r="H11" s="226"/>
      <c r="I11" s="226"/>
      <c r="J11" s="226"/>
    </row>
    <row r="12" spans="1:10" x14ac:dyDescent="0.2">
      <c r="A12" s="137" t="s">
        <v>558</v>
      </c>
      <c r="B12" s="138">
        <v>592284.44349394424</v>
      </c>
      <c r="C12" s="317">
        <v>731952.55113900988</v>
      </c>
      <c r="D12" s="138">
        <v>791415.46024731791</v>
      </c>
      <c r="E12" s="139">
        <v>825605.79474521661</v>
      </c>
      <c r="G12" s="226"/>
      <c r="H12" s="226"/>
      <c r="I12" s="226"/>
      <c r="J12" s="226"/>
    </row>
    <row r="13" spans="1:10" ht="15" x14ac:dyDescent="0.2">
      <c r="A13" s="140" t="s">
        <v>162</v>
      </c>
      <c r="B13" s="141">
        <v>7564753.2823971771</v>
      </c>
      <c r="C13" s="142">
        <v>7649491.364117072</v>
      </c>
      <c r="D13" s="141">
        <v>7826840.6308615403</v>
      </c>
      <c r="E13" s="143">
        <v>7995466.2947799219</v>
      </c>
      <c r="G13" s="226"/>
      <c r="H13" s="226"/>
      <c r="I13" s="226"/>
      <c r="J13" s="226"/>
    </row>
    <row r="14" spans="1:10" ht="39" customHeight="1" x14ac:dyDescent="0.2">
      <c r="A14" s="1049" t="s">
        <v>429</v>
      </c>
      <c r="B14" s="1049"/>
      <c r="C14" s="1049"/>
      <c r="D14" s="1049"/>
      <c r="E14" s="1049"/>
    </row>
    <row r="15" spans="1:10" x14ac:dyDescent="0.2">
      <c r="A15" s="1050"/>
      <c r="B15" s="1050"/>
      <c r="C15" s="1050"/>
      <c r="D15" s="1050"/>
      <c r="E15" s="1050"/>
      <c r="G15" s="249"/>
      <c r="H15" s="249"/>
      <c r="I15" s="249"/>
      <c r="J15" s="249"/>
    </row>
    <row r="16" spans="1:10" x14ac:dyDescent="0.2">
      <c r="A16" s="211" t="s">
        <v>54</v>
      </c>
      <c r="B16" s="261"/>
      <c r="C16" s="261"/>
      <c r="D16" s="261"/>
      <c r="E16" s="261"/>
      <c r="G16" s="249"/>
      <c r="H16" s="249"/>
      <c r="I16" s="249"/>
      <c r="J16" s="249"/>
    </row>
    <row r="17" spans="2:11" x14ac:dyDescent="0.2">
      <c r="F17" s="370"/>
      <c r="G17" s="249"/>
      <c r="H17" s="249"/>
      <c r="I17" s="249"/>
      <c r="J17" s="249"/>
    </row>
    <row r="18" spans="2:11" x14ac:dyDescent="0.2">
      <c r="H18" s="249"/>
      <c r="I18" s="249"/>
      <c r="J18" s="249"/>
      <c r="K18" s="249"/>
    </row>
    <row r="19" spans="2:11" x14ac:dyDescent="0.2">
      <c r="H19" s="249"/>
      <c r="I19" s="249"/>
      <c r="J19" s="249"/>
      <c r="K19" s="249"/>
    </row>
    <row r="23" spans="2:11" x14ac:dyDescent="0.2">
      <c r="B23" s="226"/>
      <c r="C23" s="226"/>
      <c r="D23" s="226"/>
      <c r="E23" s="226"/>
    </row>
    <row r="24" spans="2:11" x14ac:dyDescent="0.2">
      <c r="B24" s="226"/>
      <c r="C24" s="226"/>
      <c r="D24" s="226"/>
      <c r="E24" s="226"/>
    </row>
    <row r="25" spans="2:11" x14ac:dyDescent="0.2">
      <c r="B25" s="226"/>
      <c r="C25" s="226"/>
      <c r="D25" s="226"/>
      <c r="E25" s="226"/>
    </row>
    <row r="26" spans="2:11" x14ac:dyDescent="0.2">
      <c r="B26" s="226"/>
      <c r="C26" s="226"/>
      <c r="D26" s="226"/>
      <c r="E26" s="226"/>
    </row>
    <row r="27" spans="2:11" x14ac:dyDescent="0.2">
      <c r="B27" s="226"/>
      <c r="C27" s="226"/>
      <c r="D27" s="226"/>
      <c r="E27" s="226"/>
    </row>
    <row r="28" spans="2:11" x14ac:dyDescent="0.2">
      <c r="B28" s="226"/>
      <c r="C28" s="226"/>
      <c r="D28" s="226"/>
      <c r="E28" s="226"/>
    </row>
  </sheetData>
  <mergeCells count="2">
    <mergeCell ref="A3:E3"/>
    <mergeCell ref="A14:E15"/>
  </mergeCells>
  <pageMargins left="0.7" right="0.7" top="0.75" bottom="0.75" header="0.3" footer="0.3"/>
  <pageSetup paperSize="9" orientation="portrait" horizontalDpi="90" verticalDpi="9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931864-FC53-4E11-BCB1-1576FB04165B}">
  <dimension ref="A1:I12"/>
  <sheetViews>
    <sheetView showGridLines="0" workbookViewId="0">
      <selection activeCell="J25" sqref="J25"/>
    </sheetView>
  </sheetViews>
  <sheetFormatPr baseColWidth="10" defaultColWidth="11.42578125" defaultRowHeight="12.75" x14ac:dyDescent="0.2"/>
  <cols>
    <col min="1" max="1" width="35.85546875" style="199" customWidth="1"/>
    <col min="2" max="5" width="11.7109375" style="199" bestFit="1" customWidth="1"/>
    <col min="6" max="16384" width="11.42578125" style="199"/>
  </cols>
  <sheetData>
    <row r="1" spans="1:9" x14ac:dyDescent="0.2">
      <c r="A1" s="180" t="s">
        <v>163</v>
      </c>
      <c r="B1" s="18"/>
      <c r="C1" s="18"/>
      <c r="D1" s="18"/>
      <c r="E1" s="18"/>
    </row>
    <row r="2" spans="1:9" x14ac:dyDescent="0.2">
      <c r="A2" s="180" t="s">
        <v>472</v>
      </c>
      <c r="B2" s="18"/>
      <c r="C2" s="18"/>
      <c r="D2" s="18"/>
      <c r="E2" s="18"/>
    </row>
    <row r="3" spans="1:9" x14ac:dyDescent="0.2">
      <c r="A3" s="208" t="s">
        <v>496</v>
      </c>
      <c r="B3" s="18"/>
      <c r="C3" s="18"/>
      <c r="D3" s="18"/>
      <c r="E3" s="18"/>
    </row>
    <row r="4" spans="1:9" x14ac:dyDescent="0.2">
      <c r="A4" s="24"/>
      <c r="B4" s="18"/>
      <c r="C4" s="18"/>
      <c r="D4" s="18"/>
      <c r="E4" s="18"/>
    </row>
    <row r="5" spans="1:9" x14ac:dyDescent="0.2">
      <c r="A5" s="430"/>
      <c r="B5" s="380">
        <v>2026</v>
      </c>
      <c r="C5" s="431">
        <v>2027</v>
      </c>
      <c r="D5" s="380">
        <v>2028</v>
      </c>
      <c r="E5" s="432">
        <v>2029</v>
      </c>
    </row>
    <row r="6" spans="1:9" x14ac:dyDescent="0.2">
      <c r="A6" s="341" t="s">
        <v>458</v>
      </c>
      <c r="B6" s="433">
        <v>83008665.00000003</v>
      </c>
      <c r="C6" s="425">
        <v>84764765.589210153</v>
      </c>
      <c r="D6" s="433">
        <v>86214635.178000003</v>
      </c>
      <c r="E6" s="426">
        <v>86553748.078999996</v>
      </c>
      <c r="G6" s="382"/>
      <c r="H6" s="382"/>
      <c r="I6" s="382"/>
    </row>
    <row r="7" spans="1:9" x14ac:dyDescent="0.2">
      <c r="A7" s="342" t="s">
        <v>464</v>
      </c>
      <c r="B7" s="121">
        <v>83103952.537747115</v>
      </c>
      <c r="C7" s="206">
        <v>84647932.622502252</v>
      </c>
      <c r="D7" s="121">
        <v>85750416.586342201</v>
      </c>
      <c r="E7" s="427">
        <v>86360694.927428529</v>
      </c>
      <c r="G7" s="384"/>
      <c r="H7" s="384"/>
      <c r="I7" s="384"/>
    </row>
    <row r="8" spans="1:9" x14ac:dyDescent="0.2">
      <c r="A8" s="428" t="s">
        <v>327</v>
      </c>
      <c r="B8" s="549">
        <v>1.4667239516380937</v>
      </c>
      <c r="C8" s="550">
        <v>1.857890073343782</v>
      </c>
      <c r="D8" s="551">
        <v>1.3024346013937649</v>
      </c>
      <c r="E8" s="552">
        <v>0.71169140090630023</v>
      </c>
      <c r="G8" s="382"/>
      <c r="H8" s="382"/>
      <c r="I8" s="382"/>
    </row>
    <row r="9" spans="1:9" x14ac:dyDescent="0.2">
      <c r="A9" s="348" t="s">
        <v>323</v>
      </c>
      <c r="B9" s="548">
        <v>95287.537747085094</v>
      </c>
      <c r="C9" s="548">
        <v>-116832.96670790017</v>
      </c>
      <c r="D9" s="548">
        <v>-464218.59165780246</v>
      </c>
      <c r="E9" s="548">
        <v>-193053.15157146752</v>
      </c>
      <c r="G9" s="384"/>
      <c r="H9" s="384"/>
      <c r="I9" s="384"/>
    </row>
    <row r="10" spans="1:9" x14ac:dyDescent="0.2">
      <c r="A10" s="348" t="s">
        <v>353</v>
      </c>
      <c r="B10" s="549">
        <v>0.11479227830863969</v>
      </c>
      <c r="C10" s="549">
        <v>-0.13783199410247748</v>
      </c>
      <c r="D10" s="549">
        <v>-0.53844523113665277</v>
      </c>
      <c r="E10" s="549">
        <v>-0.2230442422842982</v>
      </c>
      <c r="G10" s="385"/>
      <c r="H10" s="385"/>
      <c r="I10" s="385"/>
    </row>
    <row r="11" spans="1:9" x14ac:dyDescent="0.2">
      <c r="A11" s="429" t="s">
        <v>354</v>
      </c>
      <c r="B11" s="644">
        <v>2.8279395863368865E-2</v>
      </c>
      <c r="C11" s="644">
        <v>-3.412498587297319E-2</v>
      </c>
      <c r="D11" s="644">
        <v>-0.13360999698838333</v>
      </c>
      <c r="E11" s="644">
        <v>-5.4782972119718748E-2</v>
      </c>
      <c r="G11" s="384"/>
      <c r="H11" s="384"/>
      <c r="I11" s="384"/>
    </row>
    <row r="12" spans="1:9" x14ac:dyDescent="0.2">
      <c r="A12" s="199" t="s">
        <v>54</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C617-FCD5-4149-8D85-E7CEAB65B8DD}">
  <dimension ref="A1:E10"/>
  <sheetViews>
    <sheetView showGridLines="0" workbookViewId="0">
      <selection activeCell="G29" sqref="G29"/>
    </sheetView>
  </sheetViews>
  <sheetFormatPr baseColWidth="10" defaultColWidth="11.42578125" defaultRowHeight="12.75" x14ac:dyDescent="0.2"/>
  <cols>
    <col min="1" max="1" width="40.5703125" style="199" bestFit="1" customWidth="1"/>
    <col min="2" max="5" width="14.28515625" style="199" bestFit="1" customWidth="1"/>
    <col min="6" max="16384" width="11.42578125" style="199"/>
  </cols>
  <sheetData>
    <row r="1" spans="1:5" x14ac:dyDescent="0.2">
      <c r="A1" s="70" t="s">
        <v>317</v>
      </c>
      <c r="B1" s="18"/>
      <c r="C1" s="18"/>
      <c r="D1" s="18"/>
      <c r="E1" s="18"/>
    </row>
    <row r="2" spans="1:5" x14ac:dyDescent="0.2">
      <c r="A2" s="70" t="s">
        <v>473</v>
      </c>
      <c r="B2" s="18"/>
      <c r="C2" s="18"/>
      <c r="D2" s="18"/>
      <c r="E2" s="18"/>
    </row>
    <row r="3" spans="1:5" x14ac:dyDescent="0.2">
      <c r="A3" s="208" t="s">
        <v>493</v>
      </c>
      <c r="B3" s="18"/>
      <c r="C3" s="18"/>
      <c r="D3" s="18"/>
      <c r="E3" s="18"/>
    </row>
    <row r="4" spans="1:5" x14ac:dyDescent="0.2">
      <c r="A4" s="208"/>
      <c r="B4" s="18"/>
      <c r="C4" s="18"/>
      <c r="D4" s="18"/>
      <c r="E4" s="18"/>
    </row>
    <row r="5" spans="1:5" x14ac:dyDescent="0.2">
      <c r="A5" s="262"/>
      <c r="B5" s="263">
        <v>2026</v>
      </c>
      <c r="C5" s="263">
        <v>2027</v>
      </c>
      <c r="D5" s="263">
        <v>2028</v>
      </c>
      <c r="E5" s="263">
        <v>2029</v>
      </c>
    </row>
    <row r="6" spans="1:5" x14ac:dyDescent="0.2">
      <c r="A6" s="152" t="s">
        <v>165</v>
      </c>
      <c r="B6" s="933">
        <v>83103952.537747115</v>
      </c>
      <c r="C6" s="933">
        <v>84647932.622502252</v>
      </c>
      <c r="D6" s="933">
        <v>85750416.586342201</v>
      </c>
      <c r="E6" s="933">
        <v>86360694.927428529</v>
      </c>
    </row>
    <row r="7" spans="1:5" x14ac:dyDescent="0.2">
      <c r="A7" s="157" t="s">
        <v>166</v>
      </c>
      <c r="B7" s="934">
        <v>83102546.413747117</v>
      </c>
      <c r="C7" s="934">
        <v>84647299.662502259</v>
      </c>
      <c r="D7" s="934">
        <v>85750162.433342203</v>
      </c>
      <c r="E7" s="934">
        <v>86360610.124428526</v>
      </c>
    </row>
    <row r="8" spans="1:5" x14ac:dyDescent="0.2">
      <c r="A8" s="264" t="s">
        <v>167</v>
      </c>
      <c r="B8" s="265">
        <v>1406.124</v>
      </c>
      <c r="C8" s="265">
        <v>632.96</v>
      </c>
      <c r="D8" s="265">
        <v>254.15299999999999</v>
      </c>
      <c r="E8" s="265">
        <v>84.802999999999997</v>
      </c>
    </row>
    <row r="9" spans="1:5" x14ac:dyDescent="0.2">
      <c r="A9" s="18" t="s">
        <v>54</v>
      </c>
      <c r="B9" s="18"/>
      <c r="C9" s="18"/>
      <c r="D9" s="18"/>
      <c r="E9" s="18"/>
    </row>
    <row r="10" spans="1:5" x14ac:dyDescent="0.2">
      <c r="B10" s="214"/>
      <c r="C10" s="214"/>
      <c r="D10" s="214"/>
      <c r="E10" s="214"/>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49516-9E39-4482-B68F-0FB947CBC952}">
  <dimension ref="A1:G16"/>
  <sheetViews>
    <sheetView showGridLines="0" zoomScaleNormal="100" workbookViewId="0">
      <selection activeCell="E10" sqref="E10"/>
    </sheetView>
  </sheetViews>
  <sheetFormatPr baseColWidth="10" defaultColWidth="11.42578125" defaultRowHeight="12.75" x14ac:dyDescent="0.2"/>
  <cols>
    <col min="1" max="1" width="3.42578125" style="199" customWidth="1"/>
    <col min="2" max="2" width="47.5703125" style="199" customWidth="1"/>
    <col min="3" max="16384" width="11.42578125" style="199"/>
  </cols>
  <sheetData>
    <row r="1" spans="1:7" x14ac:dyDescent="0.2">
      <c r="A1" s="180" t="s">
        <v>168</v>
      </c>
      <c r="B1" s="18"/>
      <c r="C1" s="18"/>
      <c r="D1" s="18"/>
      <c r="E1" s="18"/>
      <c r="F1" s="18"/>
    </row>
    <row r="2" spans="1:7" x14ac:dyDescent="0.2">
      <c r="A2" s="180" t="s">
        <v>474</v>
      </c>
      <c r="B2" s="18"/>
      <c r="C2" s="18"/>
      <c r="D2" s="18"/>
      <c r="E2" s="18"/>
      <c r="F2" s="18"/>
    </row>
    <row r="3" spans="1:7" x14ac:dyDescent="0.2">
      <c r="A3" s="208" t="s">
        <v>492</v>
      </c>
      <c r="B3" s="18"/>
      <c r="C3" s="18"/>
      <c r="D3" s="18"/>
      <c r="E3" s="18"/>
      <c r="F3" s="18"/>
    </row>
    <row r="4" spans="1:7" x14ac:dyDescent="0.2">
      <c r="A4" s="180"/>
      <c r="B4" s="18"/>
      <c r="C4" s="18"/>
      <c r="D4" s="18"/>
      <c r="E4" s="18"/>
      <c r="F4" s="18"/>
    </row>
    <row r="5" spans="1:7" x14ac:dyDescent="0.2">
      <c r="A5" s="252"/>
      <c r="B5" s="266"/>
      <c r="C5" s="22">
        <v>2026</v>
      </c>
      <c r="D5" s="22">
        <v>2027</v>
      </c>
      <c r="E5" s="22">
        <v>2028</v>
      </c>
      <c r="F5" s="22">
        <v>2029</v>
      </c>
    </row>
    <row r="6" spans="1:7" x14ac:dyDescent="0.2">
      <c r="A6" s="752" t="s">
        <v>11</v>
      </c>
      <c r="B6" s="208" t="s">
        <v>169</v>
      </c>
      <c r="C6" s="745">
        <v>79408777.950755417</v>
      </c>
      <c r="D6" s="745">
        <v>81911053.674136907</v>
      </c>
      <c r="E6" s="745">
        <v>84548345.690927058</v>
      </c>
      <c r="F6" s="746">
        <v>86277124.211772636</v>
      </c>
      <c r="G6" s="226"/>
    </row>
    <row r="7" spans="1:7" x14ac:dyDescent="0.2">
      <c r="A7" s="752" t="s">
        <v>12</v>
      </c>
      <c r="B7" s="208" t="s">
        <v>170</v>
      </c>
      <c r="C7" s="747">
        <v>83103952.537747115</v>
      </c>
      <c r="D7" s="747">
        <v>84647932.622502252</v>
      </c>
      <c r="E7" s="327">
        <v>85750416.586342201</v>
      </c>
      <c r="F7" s="748">
        <v>86360694.927428529</v>
      </c>
      <c r="G7" s="226"/>
    </row>
    <row r="8" spans="1:7" x14ac:dyDescent="0.2">
      <c r="A8" s="752" t="s">
        <v>82</v>
      </c>
      <c r="B8" s="208" t="s">
        <v>171</v>
      </c>
      <c r="C8" s="747">
        <v>78884186.987025052</v>
      </c>
      <c r="D8" s="747">
        <v>81074966.286326513</v>
      </c>
      <c r="E8" s="327">
        <v>83739876.478208393</v>
      </c>
      <c r="F8" s="748">
        <v>85641714.436105251</v>
      </c>
      <c r="G8" s="226"/>
    </row>
    <row r="9" spans="1:7" x14ac:dyDescent="0.2">
      <c r="A9" s="753" t="s">
        <v>172</v>
      </c>
      <c r="B9" s="180" t="s">
        <v>173</v>
      </c>
      <c r="C9" s="493">
        <v>-0.5</v>
      </c>
      <c r="D9" s="493">
        <v>-0.5</v>
      </c>
      <c r="E9" s="494">
        <v>-0.5</v>
      </c>
      <c r="F9" s="495">
        <v>0</v>
      </c>
    </row>
    <row r="10" spans="1:7" x14ac:dyDescent="0.2">
      <c r="A10" s="752" t="s">
        <v>174</v>
      </c>
      <c r="B10" s="208" t="s">
        <v>175</v>
      </c>
      <c r="C10" s="749">
        <v>80568938.991761371</v>
      </c>
      <c r="D10" s="749">
        <v>82786805.335034087</v>
      </c>
      <c r="E10" s="749">
        <v>85477091.514962569</v>
      </c>
      <c r="F10" s="108">
        <v>85641714.436105251</v>
      </c>
      <c r="G10" s="226"/>
    </row>
    <row r="11" spans="1:7" x14ac:dyDescent="0.2">
      <c r="A11" s="752" t="s">
        <v>176</v>
      </c>
      <c r="B11" s="208" t="s">
        <v>177</v>
      </c>
      <c r="C11" s="390">
        <v>-2535013.5459857434</v>
      </c>
      <c r="D11" s="390">
        <v>-1861127.2874681652</v>
      </c>
      <c r="E11" s="390">
        <v>-273325.07137963176</v>
      </c>
      <c r="F11" s="394">
        <v>-718980.49132327735</v>
      </c>
    </row>
    <row r="12" spans="1:7" x14ac:dyDescent="0.2">
      <c r="A12" s="752" t="s">
        <v>178</v>
      </c>
      <c r="B12" s="208" t="s">
        <v>325</v>
      </c>
      <c r="C12" s="389">
        <v>-2689.3093141994923</v>
      </c>
      <c r="D12" s="389">
        <v>-2079.5413092949243</v>
      </c>
      <c r="E12" s="389">
        <v>-316.63813805685305</v>
      </c>
      <c r="F12" s="395">
        <v>-862.58623708914695</v>
      </c>
    </row>
    <row r="13" spans="1:7" x14ac:dyDescent="0.2">
      <c r="A13" s="752" t="s">
        <v>179</v>
      </c>
      <c r="B13" s="208" t="s">
        <v>324</v>
      </c>
      <c r="C13" s="645">
        <v>-0.75234026695296996</v>
      </c>
      <c r="D13" s="645">
        <v>-0.54360463645028267</v>
      </c>
      <c r="E13" s="645">
        <v>-7.8667598885832885E-2</v>
      </c>
      <c r="F13" s="646">
        <v>-0.20402613420275373</v>
      </c>
    </row>
    <row r="14" spans="1:7" x14ac:dyDescent="0.2">
      <c r="A14" s="754" t="s">
        <v>180</v>
      </c>
      <c r="B14" s="269" t="s">
        <v>181</v>
      </c>
      <c r="C14" s="675">
        <v>-0.34431211173644982</v>
      </c>
      <c r="D14" s="676">
        <v>-0.2557926405401183</v>
      </c>
      <c r="E14" s="676">
        <v>-0.26730882601925288</v>
      </c>
      <c r="F14" s="675">
        <v>0.18031115131574182</v>
      </c>
    </row>
    <row r="15" spans="1:7" x14ac:dyDescent="0.2">
      <c r="A15" s="969" t="s">
        <v>54</v>
      </c>
      <c r="B15" s="969"/>
      <c r="C15" s="18"/>
      <c r="D15" s="18"/>
      <c r="E15" s="18"/>
      <c r="F15" s="18"/>
    </row>
    <row r="16" spans="1:7" x14ac:dyDescent="0.2">
      <c r="A16" s="18"/>
      <c r="B16" s="18"/>
      <c r="C16" s="42"/>
      <c r="D16" s="42"/>
      <c r="E16" s="42"/>
      <c r="F16" s="42"/>
    </row>
  </sheetData>
  <mergeCells count="1">
    <mergeCell ref="A15:B15"/>
  </mergeCells>
  <pageMargins left="0.7" right="0.7" top="0.75" bottom="0.75" header="0.3" footer="0.3"/>
  <pageSetup orientation="portrait" r:id="rId1"/>
  <ignoredErrors>
    <ignoredError sqref="A6:A14" numberStoredAsText="1"/>
  </ignoredError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B207BE-80F5-44B0-A852-2C12E5EA6721}">
  <dimension ref="A1:M23"/>
  <sheetViews>
    <sheetView showGridLines="0" workbookViewId="0">
      <selection activeCell="C21" sqref="C21"/>
    </sheetView>
  </sheetViews>
  <sheetFormatPr baseColWidth="10" defaultColWidth="11.42578125" defaultRowHeight="12.75" x14ac:dyDescent="0.2"/>
  <cols>
    <col min="1" max="1" width="42.42578125" style="199" customWidth="1"/>
    <col min="2" max="4" width="11.42578125" style="199"/>
    <col min="5" max="5" width="12.5703125" style="199" bestFit="1" customWidth="1"/>
    <col min="6" max="16384" width="11.42578125" style="199"/>
  </cols>
  <sheetData>
    <row r="1" spans="1:13" x14ac:dyDescent="0.2">
      <c r="A1" s="1" t="s">
        <v>164</v>
      </c>
      <c r="B1" s="4"/>
      <c r="C1" s="4"/>
      <c r="D1" s="4"/>
      <c r="E1" s="4"/>
    </row>
    <row r="2" spans="1:13" x14ac:dyDescent="0.2">
      <c r="A2" s="1" t="s">
        <v>326</v>
      </c>
      <c r="B2" s="4"/>
      <c r="C2" s="4"/>
      <c r="D2" s="4"/>
      <c r="E2" s="4"/>
    </row>
    <row r="3" spans="1:13" x14ac:dyDescent="0.2">
      <c r="A3" s="2" t="s">
        <v>494</v>
      </c>
      <c r="B3" s="4"/>
      <c r="C3" s="4"/>
      <c r="D3" s="4"/>
      <c r="E3" s="4"/>
    </row>
    <row r="4" spans="1:13" x14ac:dyDescent="0.2">
      <c r="A4" s="2"/>
      <c r="B4" s="4"/>
      <c r="C4" s="4"/>
      <c r="D4" s="4"/>
      <c r="E4" s="4"/>
    </row>
    <row r="5" spans="1:13" x14ac:dyDescent="0.2">
      <c r="A5" s="626"/>
      <c r="B5" s="380">
        <v>2026</v>
      </c>
      <c r="C5" s="380">
        <v>2027</v>
      </c>
      <c r="D5" s="383">
        <v>2028</v>
      </c>
      <c r="E5" s="383">
        <v>2029</v>
      </c>
      <c r="G5" s="271"/>
    </row>
    <row r="6" spans="1:13" x14ac:dyDescent="0.2">
      <c r="A6" s="378" t="s">
        <v>459</v>
      </c>
      <c r="B6" s="397">
        <v>82739188.402415216</v>
      </c>
      <c r="C6" s="396">
        <v>84795340.805021435</v>
      </c>
      <c r="D6" s="396">
        <v>86223771.568350792</v>
      </c>
      <c r="E6" s="397">
        <v>86522438.266987801</v>
      </c>
      <c r="F6" s="226"/>
      <c r="G6" s="226"/>
      <c r="H6" s="226"/>
      <c r="I6" s="226"/>
      <c r="J6" s="226"/>
      <c r="K6" s="226"/>
      <c r="L6" s="226"/>
      <c r="M6" s="226"/>
    </row>
    <row r="7" spans="1:13" x14ac:dyDescent="0.2">
      <c r="A7" s="381" t="s">
        <v>327</v>
      </c>
      <c r="B7" s="647">
        <v>0.25082919344387999</v>
      </c>
      <c r="C7" s="554">
        <v>2.485101005107504</v>
      </c>
      <c r="D7" s="554">
        <v>1.6845627952765563</v>
      </c>
      <c r="E7" s="554">
        <v>0.34638556537769372</v>
      </c>
      <c r="G7" s="232"/>
      <c r="H7" s="232"/>
      <c r="I7" s="232"/>
      <c r="J7" s="226"/>
      <c r="K7" s="226"/>
      <c r="L7" s="226"/>
      <c r="M7" s="226"/>
    </row>
    <row r="8" spans="1:13" x14ac:dyDescent="0.2">
      <c r="A8" s="378" t="s">
        <v>465</v>
      </c>
      <c r="B8" s="396">
        <v>80568938.991761371</v>
      </c>
      <c r="C8" s="396">
        <v>82786805.335034087</v>
      </c>
      <c r="D8" s="396">
        <v>85477091.514962569</v>
      </c>
      <c r="E8" s="397">
        <v>85641714.436105251</v>
      </c>
      <c r="F8" s="226"/>
      <c r="G8" s="226"/>
      <c r="H8" s="226"/>
      <c r="I8" s="226"/>
      <c r="J8" s="226"/>
      <c r="K8" s="226"/>
      <c r="L8" s="226"/>
      <c r="M8" s="226"/>
    </row>
    <row r="9" spans="1:13" x14ac:dyDescent="0.2">
      <c r="A9" s="391" t="s">
        <v>327</v>
      </c>
      <c r="B9" s="648">
        <v>0.25833637250898267</v>
      </c>
      <c r="C9" s="555">
        <v>2.7527560509385651</v>
      </c>
      <c r="D9" s="555">
        <v>3.2496557501416223</v>
      </c>
      <c r="E9" s="555">
        <v>0.19259303074656842</v>
      </c>
      <c r="G9" s="232"/>
      <c r="H9" s="232"/>
      <c r="I9" s="232"/>
    </row>
    <row r="10" spans="1:13" x14ac:dyDescent="0.2">
      <c r="A10" s="379" t="s">
        <v>367</v>
      </c>
      <c r="B10" s="398">
        <v>-2170249.4106538445</v>
      </c>
      <c r="C10" s="398">
        <v>-2008535.4699873477</v>
      </c>
      <c r="D10" s="398">
        <v>-746680.05338822305</v>
      </c>
      <c r="E10" s="399">
        <v>-880723.83088254929</v>
      </c>
      <c r="G10" s="249"/>
      <c r="H10" s="249"/>
      <c r="I10" s="249"/>
    </row>
    <row r="11" spans="1:13" x14ac:dyDescent="0.2">
      <c r="A11" s="381" t="s">
        <v>351</v>
      </c>
      <c r="B11" s="553">
        <v>-2.6230006029289155</v>
      </c>
      <c r="C11" s="553">
        <v>-2.3686861222785516</v>
      </c>
      <c r="D11" s="553">
        <v>-0.86597934630627815</v>
      </c>
      <c r="E11" s="554">
        <v>-1.0179137903682745</v>
      </c>
      <c r="G11" s="232"/>
      <c r="H11" s="232"/>
      <c r="I11" s="232"/>
    </row>
    <row r="12" spans="1:13" x14ac:dyDescent="0.2">
      <c r="A12" s="103" t="s">
        <v>352</v>
      </c>
      <c r="B12" s="16"/>
      <c r="C12" s="16"/>
      <c r="D12" s="16"/>
      <c r="E12" s="98"/>
    </row>
    <row r="13" spans="1:13" x14ac:dyDescent="0.2">
      <c r="B13" s="286"/>
      <c r="C13" s="233"/>
      <c r="D13" s="233"/>
      <c r="E13" s="233"/>
    </row>
    <row r="14" spans="1:13" x14ac:dyDescent="0.2">
      <c r="B14" s="213"/>
      <c r="C14" s="233"/>
      <c r="D14" s="233"/>
      <c r="E14" s="233"/>
    </row>
    <row r="15" spans="1:13" x14ac:dyDescent="0.2">
      <c r="B15" s="213"/>
      <c r="C15" s="233"/>
      <c r="D15" s="233"/>
      <c r="E15" s="233"/>
    </row>
    <row r="16" spans="1:13" x14ac:dyDescent="0.2">
      <c r="B16" s="286"/>
      <c r="C16" s="286"/>
      <c r="D16" s="286"/>
      <c r="E16" s="286"/>
    </row>
    <row r="18" spans="2:5" x14ac:dyDescent="0.2">
      <c r="B18" s="213"/>
      <c r="C18" s="213"/>
      <c r="D18" s="213"/>
      <c r="E18" s="213"/>
    </row>
    <row r="19" spans="2:5" x14ac:dyDescent="0.2">
      <c r="B19" s="213"/>
      <c r="C19" s="213"/>
      <c r="D19" s="213"/>
      <c r="E19" s="213"/>
    </row>
    <row r="20" spans="2:5" x14ac:dyDescent="0.2">
      <c r="B20" s="213"/>
      <c r="C20" s="213"/>
      <c r="D20" s="213"/>
      <c r="E20" s="213"/>
    </row>
    <row r="21" spans="2:5" x14ac:dyDescent="0.2">
      <c r="B21" s="213"/>
      <c r="C21" s="213"/>
      <c r="D21" s="213"/>
      <c r="E21" s="213"/>
    </row>
    <row r="22" spans="2:5" x14ac:dyDescent="0.2">
      <c r="B22" s="213"/>
      <c r="C22" s="213"/>
      <c r="D22" s="213"/>
      <c r="E22" s="213"/>
    </row>
    <row r="23" spans="2:5" x14ac:dyDescent="0.2">
      <c r="B23" s="213"/>
      <c r="C23" s="213"/>
      <c r="D23" s="213"/>
      <c r="E23" s="213"/>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66611-17E9-48A5-8FE9-B6382F536957}">
  <dimension ref="A1:J21"/>
  <sheetViews>
    <sheetView showGridLines="0" workbookViewId="0"/>
  </sheetViews>
  <sheetFormatPr baseColWidth="10" defaultColWidth="11.42578125" defaultRowHeight="12.75" x14ac:dyDescent="0.2"/>
  <cols>
    <col min="1" max="1" width="32.5703125" style="199" customWidth="1"/>
    <col min="2" max="5" width="13.140625" style="199" customWidth="1"/>
    <col min="6" max="16384" width="11.42578125" style="199"/>
  </cols>
  <sheetData>
    <row r="1" spans="1:10" x14ac:dyDescent="0.2">
      <c r="A1" s="212" t="s">
        <v>182</v>
      </c>
    </row>
    <row r="2" spans="1:10" x14ac:dyDescent="0.2">
      <c r="A2" s="212" t="s">
        <v>475</v>
      </c>
    </row>
    <row r="3" spans="1:10" x14ac:dyDescent="0.2">
      <c r="A3" s="123" t="s">
        <v>685</v>
      </c>
    </row>
    <row r="5" spans="1:10" x14ac:dyDescent="0.2">
      <c r="A5" s="272"/>
      <c r="B5" s="318">
        <v>2026</v>
      </c>
      <c r="C5" s="273">
        <v>2027</v>
      </c>
      <c r="D5" s="273">
        <v>2028</v>
      </c>
      <c r="E5" s="273">
        <v>2029</v>
      </c>
    </row>
    <row r="6" spans="1:10" x14ac:dyDescent="0.2">
      <c r="A6" s="274" t="s">
        <v>145</v>
      </c>
      <c r="B6" s="319">
        <v>139068997.76018995</v>
      </c>
      <c r="C6" s="275">
        <v>142045772.09365383</v>
      </c>
      <c r="D6" s="319">
        <v>144086791.09738481</v>
      </c>
      <c r="E6" s="276">
        <v>145875184.95735508</v>
      </c>
      <c r="G6" s="213"/>
      <c r="H6" s="213"/>
      <c r="I6" s="213"/>
      <c r="J6" s="213"/>
    </row>
    <row r="7" spans="1:10" x14ac:dyDescent="0.2">
      <c r="A7" s="277" t="s">
        <v>183</v>
      </c>
      <c r="B7" s="320">
        <v>3695174.5869916975</v>
      </c>
      <c r="C7" s="251">
        <v>2736878.9483653605</v>
      </c>
      <c r="D7" s="320">
        <v>1202070.8954151422</v>
      </c>
      <c r="E7" s="278">
        <v>83570.715655893087</v>
      </c>
      <c r="G7" s="213"/>
      <c r="H7" s="213"/>
      <c r="I7" s="213"/>
      <c r="J7" s="213"/>
    </row>
    <row r="8" spans="1:10" x14ac:dyDescent="0.2">
      <c r="A8" s="277" t="s">
        <v>146</v>
      </c>
      <c r="B8" s="320">
        <v>-718400.25352782011</v>
      </c>
      <c r="C8" s="251">
        <v>-695859.94463437796</v>
      </c>
      <c r="D8" s="320">
        <v>586322.96455514431</v>
      </c>
      <c r="E8" s="278">
        <v>-2865764.5521521866</v>
      </c>
      <c r="G8" s="213"/>
      <c r="H8" s="213"/>
      <c r="I8" s="213"/>
      <c r="J8" s="213"/>
    </row>
    <row r="9" spans="1:10" x14ac:dyDescent="0.2">
      <c r="A9" s="685" t="s">
        <v>536</v>
      </c>
      <c r="B9" s="840">
        <v>475122.97565838014</v>
      </c>
      <c r="C9" s="841">
        <v>504013.31655333086</v>
      </c>
      <c r="D9" s="840">
        <v>454332.32740079321</v>
      </c>
      <c r="E9" s="842">
        <v>0</v>
      </c>
      <c r="G9" s="227"/>
      <c r="I9" s="213"/>
      <c r="J9" s="213"/>
    </row>
    <row r="10" spans="1:10" x14ac:dyDescent="0.2">
      <c r="A10" s="685" t="s">
        <v>537</v>
      </c>
      <c r="B10" s="840">
        <v>2571916.5769972443</v>
      </c>
      <c r="C10" s="841">
        <v>1687301.2067754017</v>
      </c>
      <c r="D10" s="840">
        <v>1685852.0850345092</v>
      </c>
      <c r="E10" s="842">
        <v>1680284.9016339602</v>
      </c>
      <c r="G10" s="213"/>
      <c r="H10" s="213"/>
      <c r="I10" s="213"/>
      <c r="J10" s="213"/>
    </row>
    <row r="11" spans="1:10" x14ac:dyDescent="0.2">
      <c r="A11" s="685" t="s">
        <v>538</v>
      </c>
      <c r="B11" s="840">
        <v>96133.737804835531</v>
      </c>
      <c r="C11" s="841">
        <v>91273.525351028278</v>
      </c>
      <c r="D11" s="840">
        <v>88034.428119479155</v>
      </c>
      <c r="E11" s="842">
        <v>85006.254742766556</v>
      </c>
      <c r="G11" s="213"/>
      <c r="H11" s="213"/>
      <c r="I11" s="213"/>
      <c r="J11" s="213"/>
    </row>
    <row r="12" spans="1:10" x14ac:dyDescent="0.2">
      <c r="A12" s="685" t="s">
        <v>539</v>
      </c>
      <c r="B12" s="840">
        <v>1545074.044153909</v>
      </c>
      <c r="C12" s="841">
        <v>1533739.9755447507</v>
      </c>
      <c r="D12" s="840">
        <v>1495576.0370395617</v>
      </c>
      <c r="E12" s="842">
        <v>1306415.572140625</v>
      </c>
      <c r="G12" s="213"/>
      <c r="H12" s="213"/>
      <c r="I12" s="213"/>
      <c r="J12" s="213"/>
    </row>
    <row r="13" spans="1:10" x14ac:dyDescent="0.2">
      <c r="A13" s="685" t="s">
        <v>287</v>
      </c>
      <c r="B13" s="840">
        <v>121684.827806678</v>
      </c>
      <c r="C13" s="841">
        <v>94063.7556572998</v>
      </c>
      <c r="D13" s="840">
        <v>77388.683410861893</v>
      </c>
      <c r="E13" s="842">
        <v>68152.144534401799</v>
      </c>
      <c r="G13" s="213"/>
      <c r="H13" s="213"/>
      <c r="I13" s="213"/>
      <c r="J13" s="213"/>
    </row>
    <row r="14" spans="1:10" x14ac:dyDescent="0.2">
      <c r="A14" s="685" t="s">
        <v>285</v>
      </c>
      <c r="B14" s="840">
        <v>-6387721.8771269163</v>
      </c>
      <c r="C14" s="841">
        <v>-6398863.0454246541</v>
      </c>
      <c r="D14" s="840">
        <v>-9387477.2975272071</v>
      </c>
      <c r="E14" s="842">
        <v>-7600447.5231937561</v>
      </c>
      <c r="G14" s="213"/>
      <c r="H14" s="213"/>
      <c r="I14" s="213"/>
      <c r="J14" s="213"/>
    </row>
    <row r="15" spans="1:10" x14ac:dyDescent="0.2">
      <c r="A15" s="685" t="s">
        <v>552</v>
      </c>
      <c r="B15" s="840">
        <v>-420636.01913945121</v>
      </c>
      <c r="C15" s="841">
        <v>1382498.3646229643</v>
      </c>
      <c r="D15" s="840">
        <v>5725495.6020274125</v>
      </c>
      <c r="E15" s="842">
        <v>1136446.491869153</v>
      </c>
      <c r="G15" s="213"/>
      <c r="H15" s="213"/>
      <c r="I15" s="213"/>
      <c r="J15" s="213"/>
    </row>
    <row r="16" spans="1:10" x14ac:dyDescent="0.2">
      <c r="A16" s="703" t="s">
        <v>553</v>
      </c>
      <c r="B16" s="840">
        <v>1280025.4803175007</v>
      </c>
      <c r="C16" s="841">
        <v>410112.9562855002</v>
      </c>
      <c r="D16" s="840">
        <v>447121.09904973349</v>
      </c>
      <c r="E16" s="842">
        <v>458377.6061206634</v>
      </c>
      <c r="G16" s="213"/>
      <c r="H16" s="213"/>
      <c r="I16" s="213"/>
      <c r="J16" s="213"/>
    </row>
    <row r="17" spans="1:10" x14ac:dyDescent="0.2">
      <c r="A17" s="279" t="s">
        <v>147</v>
      </c>
      <c r="B17" s="321">
        <v>142045772.09365383</v>
      </c>
      <c r="C17" s="280">
        <v>144086791.09738481</v>
      </c>
      <c r="D17" s="321">
        <v>145875184.95735508</v>
      </c>
      <c r="E17" s="281">
        <v>143092991.12085879</v>
      </c>
      <c r="G17" s="213"/>
      <c r="H17" s="213"/>
      <c r="I17" s="213"/>
      <c r="J17" s="213"/>
    </row>
    <row r="18" spans="1:10" x14ac:dyDescent="0.2">
      <c r="A18" s="418" t="s">
        <v>29</v>
      </c>
      <c r="B18" s="434">
        <v>42.156285226051907</v>
      </c>
      <c r="C18" s="435">
        <v>42.085379231817576</v>
      </c>
      <c r="D18" s="436">
        <v>41.98535640985132</v>
      </c>
      <c r="E18" s="437">
        <v>40.60570510914026</v>
      </c>
      <c r="G18" s="286"/>
      <c r="H18" s="286"/>
      <c r="I18" s="286"/>
      <c r="J18" s="286"/>
    </row>
    <row r="19" spans="1:10" x14ac:dyDescent="0.2">
      <c r="A19" s="974" t="s">
        <v>594</v>
      </c>
      <c r="B19" s="974"/>
      <c r="C19" s="974"/>
      <c r="D19" s="974"/>
      <c r="E19" s="974"/>
    </row>
    <row r="20" spans="1:10" x14ac:dyDescent="0.2">
      <c r="A20" s="975"/>
      <c r="B20" s="975"/>
      <c r="C20" s="975"/>
      <c r="D20" s="975"/>
      <c r="E20" s="975"/>
    </row>
    <row r="21" spans="1:10" x14ac:dyDescent="0.2">
      <c r="A21" s="4" t="s">
        <v>54</v>
      </c>
      <c r="B21" s="704"/>
      <c r="C21" s="704"/>
      <c r="D21" s="704"/>
      <c r="E21" s="705"/>
    </row>
  </sheetData>
  <mergeCells count="1">
    <mergeCell ref="A19:E20"/>
  </mergeCell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E4610-7FCB-4A17-9276-542DFCAABCA6}">
  <dimension ref="A1:I18"/>
  <sheetViews>
    <sheetView showGridLines="0" workbookViewId="0">
      <selection activeCell="A21" sqref="A21"/>
    </sheetView>
  </sheetViews>
  <sheetFormatPr baseColWidth="10" defaultColWidth="8.85546875" defaultRowHeight="12.75" x14ac:dyDescent="0.2"/>
  <cols>
    <col min="1" max="1" width="26.85546875" style="4" customWidth="1"/>
    <col min="2" max="9" width="9.85546875" style="4" customWidth="1"/>
    <col min="10" max="16384" width="8.85546875" style="4"/>
  </cols>
  <sheetData>
    <row r="1" spans="1:9" x14ac:dyDescent="0.2">
      <c r="A1" s="282" t="s">
        <v>316</v>
      </c>
    </row>
    <row r="2" spans="1:9" x14ac:dyDescent="0.2">
      <c r="A2" s="282" t="s">
        <v>476</v>
      </c>
    </row>
    <row r="3" spans="1:9" x14ac:dyDescent="0.2">
      <c r="A3" s="205" t="s">
        <v>1116</v>
      </c>
    </row>
    <row r="5" spans="1:9" x14ac:dyDescent="0.2">
      <c r="A5" s="295"/>
      <c r="B5" s="1051">
        <v>2026</v>
      </c>
      <c r="C5" s="1052"/>
      <c r="D5" s="1051">
        <v>2027</v>
      </c>
      <c r="E5" s="1052"/>
      <c r="F5" s="1053">
        <v>2028</v>
      </c>
      <c r="G5" s="1052"/>
      <c r="H5" s="1053">
        <v>2029</v>
      </c>
      <c r="I5" s="1052"/>
    </row>
    <row r="6" spans="1:9" x14ac:dyDescent="0.2">
      <c r="A6" s="92"/>
      <c r="B6" s="326" t="s">
        <v>90</v>
      </c>
      <c r="C6" s="325" t="s">
        <v>29</v>
      </c>
      <c r="D6" s="324" t="s">
        <v>90</v>
      </c>
      <c r="E6" s="325" t="s">
        <v>29</v>
      </c>
      <c r="F6" s="326" t="s">
        <v>90</v>
      </c>
      <c r="G6" s="325" t="s">
        <v>29</v>
      </c>
      <c r="H6" s="324" t="s">
        <v>90</v>
      </c>
      <c r="I6" s="325" t="s">
        <v>29</v>
      </c>
    </row>
    <row r="7" spans="1:9" x14ac:dyDescent="0.2">
      <c r="A7" s="6" t="s">
        <v>108</v>
      </c>
      <c r="B7" s="327">
        <v>15479.973014632138</v>
      </c>
      <c r="C7" s="496">
        <v>4.250766825443848</v>
      </c>
      <c r="D7" s="322">
        <v>15938.215091794391</v>
      </c>
      <c r="E7" s="496">
        <v>4.1522772357876656</v>
      </c>
      <c r="F7" s="327">
        <v>16456.190232437093</v>
      </c>
      <c r="G7" s="496">
        <v>4.0791143398870657</v>
      </c>
      <c r="H7" s="322">
        <v>17006.122002771837</v>
      </c>
      <c r="I7" s="496">
        <v>4.0139784549490969</v>
      </c>
    </row>
    <row r="8" spans="1:9" x14ac:dyDescent="0.2">
      <c r="A8" s="6" t="s">
        <v>315</v>
      </c>
      <c r="B8" s="327">
        <v>153520.10225314565</v>
      </c>
      <c r="C8" s="496">
        <v>42.156285226051907</v>
      </c>
      <c r="D8" s="322">
        <v>161541.67660946274</v>
      </c>
      <c r="E8" s="496">
        <v>42.085379231817569</v>
      </c>
      <c r="F8" s="327">
        <v>169379.66295799252</v>
      </c>
      <c r="G8" s="496">
        <v>41.985356409851327</v>
      </c>
      <c r="H8" s="322">
        <v>172035.19721018834</v>
      </c>
      <c r="I8" s="496">
        <v>40.60570510914026</v>
      </c>
    </row>
    <row r="9" spans="1:9" x14ac:dyDescent="0.2">
      <c r="A9" s="8" t="s">
        <v>314</v>
      </c>
      <c r="B9" s="328">
        <v>-138040.12923851353</v>
      </c>
      <c r="C9" s="503">
        <v>-37.905518400608059</v>
      </c>
      <c r="D9" s="323">
        <v>-145603.46151766836</v>
      </c>
      <c r="E9" s="503">
        <v>-37.933101996029905</v>
      </c>
      <c r="F9" s="328">
        <v>-152923.47272555542</v>
      </c>
      <c r="G9" s="503">
        <v>-37.906242069964264</v>
      </c>
      <c r="H9" s="323">
        <v>-155029.07520741649</v>
      </c>
      <c r="I9" s="503">
        <v>-36.591726654191163</v>
      </c>
    </row>
    <row r="10" spans="1:9" x14ac:dyDescent="0.2">
      <c r="A10" s="999" t="s">
        <v>594</v>
      </c>
      <c r="B10" s="999"/>
      <c r="C10" s="999"/>
      <c r="D10" s="999"/>
      <c r="E10" s="999"/>
      <c r="F10" s="999"/>
      <c r="G10" s="999"/>
      <c r="H10" s="999"/>
      <c r="I10" s="999"/>
    </row>
    <row r="11" spans="1:9" x14ac:dyDescent="0.2">
      <c r="A11" s="1000"/>
      <c r="B11" s="1000"/>
      <c r="C11" s="1000"/>
      <c r="D11" s="1000"/>
      <c r="E11" s="1000"/>
      <c r="F11" s="1000"/>
      <c r="G11" s="1000"/>
      <c r="H11" s="1000"/>
      <c r="I11" s="1000"/>
    </row>
    <row r="12" spans="1:9" x14ac:dyDescent="0.2">
      <c r="A12" s="4" t="s">
        <v>54</v>
      </c>
      <c r="B12" s="16"/>
      <c r="D12" s="16"/>
      <c r="F12" s="16"/>
      <c r="H12" s="16"/>
    </row>
    <row r="13" spans="1:9" x14ac:dyDescent="0.2">
      <c r="B13" s="16"/>
      <c r="D13" s="16"/>
      <c r="F13" s="16"/>
      <c r="H13" s="16"/>
    </row>
    <row r="14" spans="1:9" x14ac:dyDescent="0.2">
      <c r="B14" s="16"/>
      <c r="C14" s="16"/>
      <c r="D14" s="16"/>
      <c r="E14" s="16"/>
      <c r="F14" s="16"/>
      <c r="G14" s="16"/>
      <c r="H14" s="16"/>
      <c r="I14" s="16"/>
    </row>
    <row r="15" spans="1:9" x14ac:dyDescent="0.2">
      <c r="B15" s="16"/>
      <c r="C15" s="16"/>
      <c r="D15" s="16"/>
      <c r="E15" s="16"/>
      <c r="F15" s="16"/>
      <c r="G15" s="16"/>
      <c r="H15" s="16"/>
      <c r="I15" s="16"/>
    </row>
    <row r="16" spans="1:9" x14ac:dyDescent="0.2">
      <c r="B16" s="16"/>
      <c r="C16" s="16"/>
      <c r="D16" s="16"/>
      <c r="E16" s="16"/>
      <c r="F16" s="16"/>
      <c r="G16" s="16"/>
      <c r="H16" s="16"/>
      <c r="I16" s="16"/>
    </row>
    <row r="17" spans="2:9" x14ac:dyDescent="0.2">
      <c r="B17" s="16"/>
      <c r="C17" s="16"/>
      <c r="D17" s="16"/>
      <c r="E17" s="16"/>
      <c r="F17" s="16"/>
      <c r="G17" s="16"/>
      <c r="H17" s="16"/>
      <c r="I17" s="16"/>
    </row>
    <row r="18" spans="2:9" x14ac:dyDescent="0.2">
      <c r="B18" s="16"/>
      <c r="C18" s="16"/>
      <c r="D18" s="16"/>
      <c r="E18" s="16"/>
      <c r="F18" s="16"/>
      <c r="G18" s="16"/>
      <c r="H18" s="16"/>
      <c r="I18" s="16"/>
    </row>
  </sheetData>
  <mergeCells count="5">
    <mergeCell ref="B5:C5"/>
    <mergeCell ref="D5:E5"/>
    <mergeCell ref="F5:G5"/>
    <mergeCell ref="H5:I5"/>
    <mergeCell ref="A10:I11"/>
  </mergeCells>
  <pageMargins left="0.7" right="0.7" top="0.75" bottom="0.75" header="0.3" footer="0.3"/>
  <pageSetup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AA5F13-E4D3-4150-B3A7-02A4F9F4DE65}">
  <dimension ref="A1:G24"/>
  <sheetViews>
    <sheetView showGridLines="0" workbookViewId="0">
      <selection activeCell="J15" sqref="J15"/>
    </sheetView>
  </sheetViews>
  <sheetFormatPr baseColWidth="10" defaultColWidth="11.42578125" defaultRowHeight="12.75" x14ac:dyDescent="0.2"/>
  <cols>
    <col min="1" max="1" width="11.42578125" style="199"/>
    <col min="2" max="2" width="36.7109375" style="199" customWidth="1"/>
    <col min="3" max="16384" width="11.42578125" style="199"/>
  </cols>
  <sheetData>
    <row r="1" spans="1:7" x14ac:dyDescent="0.2">
      <c r="A1" s="131" t="s">
        <v>390</v>
      </c>
    </row>
    <row r="2" spans="1:7" x14ac:dyDescent="0.2">
      <c r="A2" s="131" t="s">
        <v>368</v>
      </c>
    </row>
    <row r="4" spans="1:7" x14ac:dyDescent="0.2">
      <c r="A4" s="330" t="s">
        <v>431</v>
      </c>
      <c r="B4" s="347"/>
      <c r="C4" s="347">
        <v>2025</v>
      </c>
      <c r="D4" s="270">
        <v>2026</v>
      </c>
      <c r="E4" s="347">
        <v>2027</v>
      </c>
      <c r="F4" s="460">
        <v>2028</v>
      </c>
      <c r="G4" s="460">
        <v>2029</v>
      </c>
    </row>
    <row r="5" spans="1:7" x14ac:dyDescent="0.2">
      <c r="A5" s="1054" t="s">
        <v>381</v>
      </c>
      <c r="B5" s="461" t="s">
        <v>382</v>
      </c>
      <c r="C5" s="462">
        <v>2.4645989242686852</v>
      </c>
      <c r="D5" s="462">
        <v>2.2506528979565132</v>
      </c>
      <c r="E5" s="462">
        <v>2.1778002239886547</v>
      </c>
      <c r="F5" s="462">
        <v>2.1088061443958992</v>
      </c>
      <c r="G5" s="462">
        <v>1.9530981929879943</v>
      </c>
    </row>
    <row r="6" spans="1:7" x14ac:dyDescent="0.2">
      <c r="A6" s="1054"/>
      <c r="B6" s="334" t="s">
        <v>383</v>
      </c>
      <c r="C6" s="463">
        <v>2.2371105221195018</v>
      </c>
      <c r="D6" s="463">
        <v>2.1728454543626627</v>
      </c>
      <c r="E6" s="463">
        <v>2.1222051637528661</v>
      </c>
      <c r="F6" s="463">
        <v>2.1222051637528381</v>
      </c>
      <c r="G6" s="463">
        <v>1.9433211656460132</v>
      </c>
    </row>
    <row r="7" spans="1:7" x14ac:dyDescent="0.2">
      <c r="A7" s="1054"/>
      <c r="B7" s="334" t="s">
        <v>384</v>
      </c>
      <c r="C7" s="463">
        <v>2.4954094392573012</v>
      </c>
      <c r="D7" s="463">
        <v>2.2765689717183903</v>
      </c>
      <c r="E7" s="463">
        <v>2.0097243793135959</v>
      </c>
      <c r="F7" s="463">
        <v>2.0234788422147858</v>
      </c>
      <c r="G7" s="463">
        <v>1.8615510209260151</v>
      </c>
    </row>
    <row r="8" spans="1:7" x14ac:dyDescent="0.2">
      <c r="A8" s="1054"/>
      <c r="B8" s="334" t="s">
        <v>364</v>
      </c>
      <c r="C8" s="463">
        <v>4.6686821538501277</v>
      </c>
      <c r="D8" s="463">
        <v>3.1277572695747011</v>
      </c>
      <c r="E8" s="463">
        <v>2.9960719923121957</v>
      </c>
      <c r="F8" s="463">
        <v>3.045453395351629</v>
      </c>
      <c r="G8" s="463">
        <v>3.0454533953515153</v>
      </c>
    </row>
    <row r="9" spans="1:7" x14ac:dyDescent="0.2">
      <c r="A9" s="1054"/>
      <c r="B9" s="334" t="s">
        <v>449</v>
      </c>
      <c r="C9" s="627">
        <v>425.96966285460292</v>
      </c>
      <c r="D9" s="627">
        <v>432.90501044811799</v>
      </c>
      <c r="E9" s="627">
        <v>436.88333333333344</v>
      </c>
      <c r="F9" s="627">
        <v>436.88333333333344</v>
      </c>
      <c r="G9" s="627">
        <v>436.88333333333344</v>
      </c>
    </row>
    <row r="10" spans="1:7" x14ac:dyDescent="0.2">
      <c r="A10" s="1054"/>
      <c r="B10" s="464" t="s">
        <v>365</v>
      </c>
      <c r="C10" s="465">
        <v>992.05038566413339</v>
      </c>
      <c r="D10" s="465">
        <v>972.10930801137579</v>
      </c>
      <c r="E10" s="465">
        <v>950.61521299441188</v>
      </c>
      <c r="F10" s="465">
        <v>944.80311599082745</v>
      </c>
      <c r="G10" s="465">
        <v>940.08795056111762</v>
      </c>
    </row>
    <row r="11" spans="1:7" x14ac:dyDescent="0.2">
      <c r="A11" s="1056" t="s">
        <v>385</v>
      </c>
      <c r="B11" s="334" t="s">
        <v>382</v>
      </c>
      <c r="C11" s="462">
        <v>1.7435335291914384</v>
      </c>
      <c r="D11" s="462">
        <v>2.6182488608625505</v>
      </c>
      <c r="E11" s="462">
        <v>2.3545073171472808</v>
      </c>
      <c r="F11" s="462">
        <v>2.2861811178958504</v>
      </c>
      <c r="G11" s="462">
        <v>1.9531550025655235</v>
      </c>
    </row>
    <row r="12" spans="1:7" x14ac:dyDescent="0.2">
      <c r="A12" s="1054"/>
      <c r="B12" s="334" t="s">
        <v>383</v>
      </c>
      <c r="C12" s="463">
        <v>1.4192136379425384</v>
      </c>
      <c r="D12" s="463">
        <v>2.5848327344205901</v>
      </c>
      <c r="E12" s="463">
        <v>2.3272698327563623</v>
      </c>
      <c r="F12" s="463">
        <v>2.3268588815158875</v>
      </c>
      <c r="G12" s="463">
        <v>1.9433211656460132</v>
      </c>
    </row>
    <row r="13" spans="1:7" x14ac:dyDescent="0.2">
      <c r="A13" s="1054"/>
      <c r="B13" s="334" t="s">
        <v>384</v>
      </c>
      <c r="C13" s="463">
        <v>1.6025984495698964</v>
      </c>
      <c r="D13" s="463">
        <v>2.8120195629600033</v>
      </c>
      <c r="E13" s="463">
        <v>2.1937291547695139</v>
      </c>
      <c r="F13" s="463">
        <v>2.2087592810894989</v>
      </c>
      <c r="G13" s="463">
        <v>1.8615108893670111</v>
      </c>
    </row>
    <row r="14" spans="1:7" x14ac:dyDescent="0.2">
      <c r="A14" s="1054"/>
      <c r="B14" s="334" t="s">
        <v>364</v>
      </c>
      <c r="C14" s="463">
        <v>4.5640134716961285</v>
      </c>
      <c r="D14" s="463">
        <v>3.1277572695748574</v>
      </c>
      <c r="E14" s="463">
        <v>2.996071992312352</v>
      </c>
      <c r="F14" s="463">
        <v>3.0454533953515011</v>
      </c>
      <c r="G14" s="463">
        <v>3.0454533953515011</v>
      </c>
    </row>
    <row r="15" spans="1:7" x14ac:dyDescent="0.2">
      <c r="A15" s="1054"/>
      <c r="B15" s="334" t="s">
        <v>449</v>
      </c>
      <c r="C15" s="627">
        <v>391.89208982623472</v>
      </c>
      <c r="D15" s="627">
        <v>413.85718998840082</v>
      </c>
      <c r="E15" s="627">
        <v>436.88333333333344</v>
      </c>
      <c r="F15" s="627">
        <v>436.88333333333344</v>
      </c>
      <c r="G15" s="627">
        <v>436.88333333333344</v>
      </c>
    </row>
    <row r="16" spans="1:7" x14ac:dyDescent="0.2">
      <c r="A16" s="1055"/>
      <c r="B16" s="464" t="s">
        <v>365</v>
      </c>
      <c r="C16" s="465">
        <v>1010.0318804970428</v>
      </c>
      <c r="D16" s="465">
        <v>980.00622249813682</v>
      </c>
      <c r="E16" s="465">
        <v>953.56837816786742</v>
      </c>
      <c r="F16" s="465">
        <v>944.06762624660814</v>
      </c>
      <c r="G16" s="465">
        <v>939.43128673965509</v>
      </c>
    </row>
    <row r="17" spans="1:7" x14ac:dyDescent="0.2">
      <c r="A17" s="1054" t="s">
        <v>386</v>
      </c>
      <c r="B17" s="334" t="s">
        <v>382</v>
      </c>
      <c r="C17" s="462">
        <v>3.1113858336550635</v>
      </c>
      <c r="D17" s="462">
        <v>1.8857439821798891</v>
      </c>
      <c r="E17" s="462">
        <v>1.9003796547739853</v>
      </c>
      <c r="F17" s="462">
        <v>2.1088127754768493</v>
      </c>
      <c r="G17" s="462">
        <v>1.9530568195588813</v>
      </c>
    </row>
    <row r="18" spans="1:7" x14ac:dyDescent="0.2">
      <c r="A18" s="1054"/>
      <c r="B18" s="334" t="s">
        <v>383</v>
      </c>
      <c r="C18" s="463">
        <v>2.952770295774322</v>
      </c>
      <c r="D18" s="463">
        <v>1.7669950255469298</v>
      </c>
      <c r="E18" s="463">
        <v>1.8167548990557072</v>
      </c>
      <c r="F18" s="463">
        <v>2.1222051637528381</v>
      </c>
      <c r="G18" s="463">
        <v>1.9433211656460132</v>
      </c>
    </row>
    <row r="19" spans="1:7" x14ac:dyDescent="0.2">
      <c r="A19" s="1054"/>
      <c r="B19" s="334" t="s">
        <v>384</v>
      </c>
      <c r="C19" s="463">
        <v>3.2672302709073904</v>
      </c>
      <c r="D19" s="463">
        <v>1.7801278592092302</v>
      </c>
      <c r="E19" s="463">
        <v>1.7369134378504896</v>
      </c>
      <c r="F19" s="463">
        <v>2.0239090748660971</v>
      </c>
      <c r="G19" s="463">
        <v>1.8618921525942653</v>
      </c>
    </row>
    <row r="20" spans="1:7" x14ac:dyDescent="0.2">
      <c r="A20" s="1054"/>
      <c r="B20" s="334" t="s">
        <v>364</v>
      </c>
      <c r="C20" s="463">
        <v>4.951287595665363</v>
      </c>
      <c r="D20" s="463">
        <v>2.8500621018999084</v>
      </c>
      <c r="E20" s="463">
        <v>3.2020641362965847</v>
      </c>
      <c r="F20" s="463">
        <v>3.0454533953517853</v>
      </c>
      <c r="G20" s="463">
        <v>3.0454533953516716</v>
      </c>
    </row>
    <row r="21" spans="1:7" x14ac:dyDescent="0.2">
      <c r="A21" s="1054"/>
      <c r="B21" s="334" t="s">
        <v>449</v>
      </c>
      <c r="C21" s="627">
        <v>432.35920779742207</v>
      </c>
      <c r="D21" s="627">
        <v>441.5631106570803</v>
      </c>
      <c r="E21" s="627">
        <v>439.06775000000005</v>
      </c>
      <c r="F21" s="627">
        <v>436.88333333333344</v>
      </c>
      <c r="G21" s="627">
        <v>436.88333333333344</v>
      </c>
    </row>
    <row r="22" spans="1:7" x14ac:dyDescent="0.2">
      <c r="A22" s="1055"/>
      <c r="B22" s="464" t="s">
        <v>365</v>
      </c>
      <c r="C22" s="465">
        <v>975.30811673739981</v>
      </c>
      <c r="D22" s="465">
        <v>962.80886889406781</v>
      </c>
      <c r="E22" s="465">
        <v>948.1630272406494</v>
      </c>
      <c r="F22" s="465">
        <v>942.36592299257393</v>
      </c>
      <c r="G22" s="465">
        <v>941.80540681294838</v>
      </c>
    </row>
    <row r="23" spans="1:7" x14ac:dyDescent="0.2">
      <c r="A23" s="4" t="s">
        <v>8</v>
      </c>
      <c r="B23" s="4"/>
      <c r="C23" s="122"/>
      <c r="D23" s="4"/>
      <c r="E23" s="4"/>
      <c r="F23" s="4"/>
      <c r="G23" s="4"/>
    </row>
    <row r="24" spans="1:7" x14ac:dyDescent="0.2">
      <c r="C24" s="641"/>
    </row>
  </sheetData>
  <mergeCells count="3">
    <mergeCell ref="A17:A22"/>
    <mergeCell ref="A5:A10"/>
    <mergeCell ref="A11:A16"/>
  </mergeCells>
  <pageMargins left="0.7" right="0.7" top="0.75" bottom="0.75" header="0.3" footer="0.3"/>
  <pageSetup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4CAEA2-6DEC-F545-B0BC-B4B572D1E47F}">
  <dimension ref="A1:O26"/>
  <sheetViews>
    <sheetView showGridLines="0" workbookViewId="0">
      <selection activeCell="F24" sqref="F24"/>
    </sheetView>
  </sheetViews>
  <sheetFormatPr baseColWidth="10" defaultColWidth="11.42578125" defaultRowHeight="12.75" x14ac:dyDescent="0.2"/>
  <cols>
    <col min="1" max="1" width="3.42578125" style="199" customWidth="1"/>
    <col min="2" max="2" width="45.7109375" style="199" customWidth="1"/>
    <col min="3" max="16384" width="11.42578125" style="199"/>
  </cols>
  <sheetData>
    <row r="1" spans="1:15" x14ac:dyDescent="0.2">
      <c r="A1" s="180" t="s">
        <v>391</v>
      </c>
      <c r="B1" s="18"/>
      <c r="C1" s="18"/>
      <c r="D1" s="18"/>
      <c r="E1" s="18"/>
      <c r="F1" s="18"/>
    </row>
    <row r="2" spans="1:15" x14ac:dyDescent="0.2">
      <c r="A2" s="180" t="s">
        <v>477</v>
      </c>
      <c r="B2" s="18"/>
      <c r="C2" s="18"/>
      <c r="D2" s="18"/>
      <c r="E2" s="18"/>
      <c r="F2" s="18"/>
    </row>
    <row r="3" spans="1:15" x14ac:dyDescent="0.2">
      <c r="A3" s="208" t="s">
        <v>492</v>
      </c>
      <c r="B3" s="18"/>
      <c r="C3" s="18"/>
      <c r="D3" s="18"/>
      <c r="E3" s="18"/>
      <c r="F3" s="18"/>
    </row>
    <row r="4" spans="1:15" x14ac:dyDescent="0.2">
      <c r="A4" s="180"/>
      <c r="B4" s="18"/>
      <c r="C4" s="18"/>
      <c r="D4" s="18"/>
      <c r="E4" s="18"/>
      <c r="F4" s="18"/>
    </row>
    <row r="5" spans="1:15" x14ac:dyDescent="0.2">
      <c r="A5" s="252"/>
      <c r="B5" s="266"/>
      <c r="C5" s="22">
        <v>2026</v>
      </c>
      <c r="D5" s="22">
        <v>2027</v>
      </c>
      <c r="E5" s="22">
        <v>2028</v>
      </c>
      <c r="F5" s="22">
        <v>2029</v>
      </c>
    </row>
    <row r="6" spans="1:15" x14ac:dyDescent="0.2">
      <c r="A6" s="72" t="s">
        <v>11</v>
      </c>
      <c r="B6" s="208" t="s">
        <v>169</v>
      </c>
      <c r="C6" s="386">
        <v>78598145.463120148</v>
      </c>
      <c r="D6" s="386">
        <v>81646715.098732874</v>
      </c>
      <c r="E6" s="386">
        <v>84528146.914808348</v>
      </c>
      <c r="F6" s="392">
        <v>86258038.084606215</v>
      </c>
      <c r="G6" s="226"/>
      <c r="H6" s="226"/>
      <c r="I6" s="226"/>
      <c r="J6" s="226"/>
      <c r="K6" s="226"/>
      <c r="L6" s="226"/>
      <c r="M6" s="226"/>
      <c r="N6" s="226"/>
      <c r="O6" s="226"/>
    </row>
    <row r="7" spans="1:15" x14ac:dyDescent="0.2">
      <c r="A7" s="72" t="s">
        <v>12</v>
      </c>
      <c r="B7" s="208" t="s">
        <v>170</v>
      </c>
      <c r="C7" s="387">
        <v>83103952.537747115</v>
      </c>
      <c r="D7" s="387">
        <v>84647932.622502252</v>
      </c>
      <c r="E7" s="388">
        <v>85750416.586342201</v>
      </c>
      <c r="F7" s="393">
        <v>86360694.927428529</v>
      </c>
      <c r="G7" s="226"/>
      <c r="H7" s="226"/>
      <c r="I7" s="226"/>
      <c r="J7" s="226"/>
      <c r="K7" s="226"/>
      <c r="L7" s="226"/>
      <c r="M7" s="226"/>
      <c r="N7" s="226"/>
      <c r="O7" s="226"/>
    </row>
    <row r="8" spans="1:15" x14ac:dyDescent="0.2">
      <c r="A8" s="72" t="s">
        <v>82</v>
      </c>
      <c r="B8" s="208" t="s">
        <v>171</v>
      </c>
      <c r="C8" s="387">
        <v>79752146.722581297</v>
      </c>
      <c r="D8" s="387">
        <v>81026222.001855835</v>
      </c>
      <c r="E8" s="388">
        <v>83602371.433724329</v>
      </c>
      <c r="F8" s="393">
        <v>85720788.623277009</v>
      </c>
      <c r="G8" s="226"/>
      <c r="H8" s="226"/>
      <c r="I8" s="226"/>
      <c r="J8" s="226"/>
      <c r="K8" s="226"/>
      <c r="L8" s="226"/>
      <c r="M8" s="226"/>
      <c r="N8" s="226"/>
      <c r="O8" s="226"/>
    </row>
    <row r="9" spans="1:15" x14ac:dyDescent="0.2">
      <c r="A9" s="71" t="s">
        <v>172</v>
      </c>
      <c r="B9" s="180" t="s">
        <v>173</v>
      </c>
      <c r="C9" s="653">
        <v>-0.5</v>
      </c>
      <c r="D9" s="653">
        <v>-0.5</v>
      </c>
      <c r="E9" s="654">
        <v>-0.5</v>
      </c>
      <c r="F9" s="655">
        <v>0</v>
      </c>
      <c r="H9" s="232"/>
      <c r="I9" s="232"/>
      <c r="J9" s="232"/>
      <c r="K9" s="232"/>
      <c r="L9" s="232"/>
    </row>
    <row r="10" spans="1:15" x14ac:dyDescent="0.2">
      <c r="A10" s="72" t="s">
        <v>174</v>
      </c>
      <c r="B10" s="208" t="s">
        <v>175</v>
      </c>
      <c r="C10" s="390">
        <v>81423315.001349628</v>
      </c>
      <c r="D10" s="390">
        <v>82737478.565075338</v>
      </c>
      <c r="E10" s="390">
        <v>85339931.836315975</v>
      </c>
      <c r="F10" s="394">
        <v>85720788.623277009</v>
      </c>
      <c r="G10" s="226"/>
      <c r="H10" s="226"/>
      <c r="I10" s="226"/>
      <c r="J10" s="226"/>
      <c r="K10" s="226"/>
      <c r="L10" s="226"/>
      <c r="M10" s="226"/>
      <c r="N10" s="226"/>
    </row>
    <row r="11" spans="1:15" x14ac:dyDescent="0.2">
      <c r="A11" s="72" t="s">
        <v>176</v>
      </c>
      <c r="B11" s="208" t="s">
        <v>177</v>
      </c>
      <c r="C11" s="390">
        <v>-1680637.5363974869</v>
      </c>
      <c r="D11" s="390">
        <v>-1910454.0574269146</v>
      </c>
      <c r="E11" s="390">
        <v>-410484.75002622604</v>
      </c>
      <c r="F11" s="394">
        <v>-639906.30415152013</v>
      </c>
      <c r="H11" s="267"/>
      <c r="I11" s="226"/>
      <c r="J11" s="226"/>
      <c r="K11" s="226"/>
      <c r="L11" s="226"/>
      <c r="M11" s="226"/>
      <c r="N11" s="226"/>
      <c r="O11" s="226"/>
    </row>
    <row r="12" spans="1:15" x14ac:dyDescent="0.2">
      <c r="A12" s="72" t="s">
        <v>178</v>
      </c>
      <c r="B12" s="208" t="s">
        <v>325</v>
      </c>
      <c r="C12" s="389">
        <v>-1768.5640757456092</v>
      </c>
      <c r="D12" s="389">
        <v>-2128.0459087194276</v>
      </c>
      <c r="E12" s="389">
        <v>-475.90360197583982</v>
      </c>
      <c r="F12" s="395">
        <v>-768.25478372965676</v>
      </c>
      <c r="H12" s="267"/>
      <c r="I12" s="249"/>
      <c r="J12" s="249"/>
      <c r="K12" s="249"/>
      <c r="L12" s="249"/>
    </row>
    <row r="13" spans="1:15" x14ac:dyDescent="0.2">
      <c r="A13" s="72" t="s">
        <v>179</v>
      </c>
      <c r="B13" s="208" t="s">
        <v>324</v>
      </c>
      <c r="C13" s="656">
        <v>-0.50283312511057676</v>
      </c>
      <c r="D13" s="656">
        <v>-0.5582021125554204</v>
      </c>
      <c r="E13" s="656">
        <v>-0.11812100155308815</v>
      </c>
      <c r="F13" s="657">
        <v>-0.1815558415571307</v>
      </c>
      <c r="H13" s="268"/>
      <c r="I13" s="232"/>
      <c r="J13" s="232"/>
      <c r="K13" s="232"/>
      <c r="L13" s="232"/>
    </row>
    <row r="14" spans="1:15" x14ac:dyDescent="0.2">
      <c r="A14" s="74" t="s">
        <v>180</v>
      </c>
      <c r="B14" s="269" t="s">
        <v>181</v>
      </c>
      <c r="C14" s="658">
        <v>-0.84526782075819895</v>
      </c>
      <c r="D14" s="659">
        <v>-0.31870249318148325</v>
      </c>
      <c r="E14" s="659">
        <v>-0.23359905080042864</v>
      </c>
      <c r="F14" s="658">
        <v>0.15242978143038144</v>
      </c>
      <c r="H14" s="232"/>
      <c r="I14" s="232"/>
      <c r="J14" s="232"/>
      <c r="K14" s="232"/>
      <c r="L14" s="232"/>
    </row>
    <row r="15" spans="1:15" ht="12.75" customHeight="1" x14ac:dyDescent="0.2">
      <c r="A15" s="969" t="s">
        <v>54</v>
      </c>
      <c r="B15" s="969"/>
      <c r="C15" s="18"/>
      <c r="D15" s="18"/>
      <c r="E15" s="18"/>
      <c r="F15" s="18"/>
    </row>
    <row r="16" spans="1:15" x14ac:dyDescent="0.2">
      <c r="A16" s="18"/>
      <c r="B16" s="18"/>
      <c r="C16" s="18"/>
      <c r="D16" s="18"/>
      <c r="E16" s="18"/>
      <c r="F16" s="18"/>
    </row>
    <row r="17" spans="1:13" x14ac:dyDescent="0.2">
      <c r="A17" s="4"/>
      <c r="B17" s="4"/>
      <c r="C17" s="16"/>
      <c r="D17" s="16"/>
      <c r="E17" s="16"/>
      <c r="F17" s="16"/>
      <c r="H17" s="213"/>
      <c r="I17" s="213"/>
      <c r="J17" s="213"/>
      <c r="K17" s="213"/>
      <c r="L17" s="213"/>
      <c r="M17" s="213"/>
    </row>
    <row r="18" spans="1:13" x14ac:dyDescent="0.2">
      <c r="C18" s="226"/>
      <c r="D18" s="226"/>
      <c r="E18" s="226"/>
      <c r="F18" s="226"/>
      <c r="G18" s="249"/>
      <c r="H18" s="249"/>
      <c r="I18" s="249"/>
      <c r="J18" s="249"/>
      <c r="K18" s="249"/>
      <c r="L18" s="249"/>
      <c r="M18" s="213"/>
    </row>
    <row r="19" spans="1:13" x14ac:dyDescent="0.2">
      <c r="C19" s="213"/>
      <c r="D19" s="213"/>
      <c r="E19" s="213"/>
      <c r="F19" s="213"/>
      <c r="G19" s="249"/>
      <c r="H19" s="249"/>
      <c r="I19" s="249"/>
      <c r="J19" s="249"/>
      <c r="K19" s="249"/>
      <c r="L19" s="249"/>
      <c r="M19" s="213"/>
    </row>
    <row r="20" spans="1:13" x14ac:dyDescent="0.2">
      <c r="C20" s="226"/>
      <c r="D20" s="226"/>
      <c r="E20" s="226"/>
      <c r="F20" s="226"/>
      <c r="G20" s="249"/>
      <c r="H20" s="249"/>
      <c r="I20" s="249"/>
      <c r="J20" s="249"/>
      <c r="K20" s="249"/>
      <c r="L20" s="249"/>
      <c r="M20" s="213"/>
    </row>
    <row r="21" spans="1:13" x14ac:dyDescent="0.2">
      <c r="C21" s="226"/>
      <c r="D21" s="226"/>
      <c r="E21" s="226"/>
      <c r="F21" s="226"/>
      <c r="G21" s="249"/>
      <c r="H21" s="249"/>
      <c r="I21" s="249"/>
      <c r="J21" s="249"/>
      <c r="K21" s="249"/>
      <c r="L21" s="249"/>
      <c r="M21" s="213"/>
    </row>
    <row r="22" spans="1:13" x14ac:dyDescent="0.2">
      <c r="C22" s="226"/>
      <c r="D22" s="232"/>
      <c r="E22" s="232"/>
      <c r="F22" s="232"/>
      <c r="G22" s="249"/>
      <c r="H22" s="249"/>
      <c r="I22" s="249"/>
      <c r="J22" s="249"/>
      <c r="K22" s="249"/>
      <c r="L22" s="249"/>
      <c r="M22" s="213"/>
    </row>
    <row r="23" spans="1:13" x14ac:dyDescent="0.2">
      <c r="C23" s="213"/>
      <c r="D23" s="213"/>
      <c r="E23" s="213"/>
      <c r="F23" s="213"/>
      <c r="H23" s="213"/>
      <c r="I23" s="249"/>
      <c r="J23" s="249"/>
      <c r="K23" s="249"/>
      <c r="L23" s="249"/>
      <c r="M23" s="213"/>
    </row>
    <row r="24" spans="1:13" x14ac:dyDescent="0.2">
      <c r="H24" s="213"/>
      <c r="I24" s="249"/>
      <c r="J24" s="249"/>
      <c r="K24" s="249"/>
      <c r="L24" s="249"/>
      <c r="M24" s="213"/>
    </row>
    <row r="25" spans="1:13" x14ac:dyDescent="0.2">
      <c r="H25" s="213"/>
      <c r="I25" s="249"/>
      <c r="J25" s="249"/>
      <c r="K25" s="249"/>
      <c r="L25" s="249"/>
      <c r="M25" s="213"/>
    </row>
    <row r="26" spans="1:13" x14ac:dyDescent="0.2">
      <c r="I26" s="249"/>
      <c r="J26" s="249"/>
      <c r="K26" s="249"/>
      <c r="L26" s="249"/>
    </row>
  </sheetData>
  <mergeCells count="1">
    <mergeCell ref="A15:B1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105F2-6A7F-4ACB-BE52-EFB7AF5F2CFC}">
  <sheetPr codeName="Hoja2"/>
  <dimension ref="A1:I25"/>
  <sheetViews>
    <sheetView zoomScaleNormal="100" workbookViewId="0">
      <selection activeCell="C24" sqref="C24"/>
    </sheetView>
  </sheetViews>
  <sheetFormatPr baseColWidth="10" defaultColWidth="11.42578125" defaultRowHeight="12.75" x14ac:dyDescent="0.2"/>
  <cols>
    <col min="1" max="1" width="45.140625" style="18" customWidth="1"/>
    <col min="2" max="2" width="14.42578125" style="18" customWidth="1"/>
    <col min="3" max="3" width="14.5703125" style="18" customWidth="1"/>
    <col min="4" max="4" width="21.28515625" style="18" customWidth="1"/>
    <col min="5" max="5" width="16.5703125" style="18" customWidth="1"/>
    <col min="6" max="6" width="12.85546875" style="18" customWidth="1"/>
    <col min="7" max="16384" width="11.42578125" style="18"/>
  </cols>
  <sheetData>
    <row r="1" spans="1:9" x14ac:dyDescent="0.2">
      <c r="A1" s="968" t="s">
        <v>9</v>
      </c>
      <c r="B1" s="968"/>
      <c r="C1" s="968"/>
      <c r="D1" s="968"/>
      <c r="E1" s="968"/>
    </row>
    <row r="2" spans="1:9" x14ac:dyDescent="0.2">
      <c r="A2" s="968" t="s">
        <v>511</v>
      </c>
      <c r="B2" s="968"/>
      <c r="C2" s="968"/>
      <c r="D2" s="968"/>
      <c r="E2" s="968"/>
    </row>
    <row r="3" spans="1:9" x14ac:dyDescent="0.2">
      <c r="A3" s="969" t="s">
        <v>400</v>
      </c>
      <c r="B3" s="969"/>
      <c r="C3" s="969"/>
      <c r="D3" s="969"/>
      <c r="E3" s="969"/>
    </row>
    <row r="4" spans="1:9" x14ac:dyDescent="0.2">
      <c r="A4" s="182"/>
      <c r="B4" s="182"/>
      <c r="C4" s="182"/>
      <c r="D4" s="182"/>
      <c r="E4" s="182"/>
    </row>
    <row r="5" spans="1:9" ht="13.7" customHeight="1" x14ac:dyDescent="0.2">
      <c r="A5" s="970" t="s">
        <v>10</v>
      </c>
      <c r="B5" s="750" t="s">
        <v>607</v>
      </c>
      <c r="C5" s="960" t="s">
        <v>512</v>
      </c>
      <c r="D5" s="750" t="s">
        <v>451</v>
      </c>
      <c r="E5" s="962" t="s">
        <v>512</v>
      </c>
      <c r="F5" s="963"/>
    </row>
    <row r="6" spans="1:9" x14ac:dyDescent="0.2">
      <c r="A6" s="971"/>
      <c r="B6" s="751" t="s">
        <v>456</v>
      </c>
      <c r="C6" s="961"/>
      <c r="D6" s="751" t="s">
        <v>612</v>
      </c>
      <c r="E6" s="964"/>
      <c r="F6" s="965"/>
    </row>
    <row r="7" spans="1:9" x14ac:dyDescent="0.2">
      <c r="A7" s="181"/>
      <c r="B7" s="19" t="s">
        <v>11</v>
      </c>
      <c r="C7" s="19" t="s">
        <v>12</v>
      </c>
      <c r="D7" s="19" t="s">
        <v>13</v>
      </c>
      <c r="E7" s="966"/>
      <c r="F7" s="967"/>
    </row>
    <row r="8" spans="1:9" x14ac:dyDescent="0.2">
      <c r="A8" s="20"/>
      <c r="B8" s="565" t="s">
        <v>28</v>
      </c>
      <c r="C8" s="565" t="s">
        <v>28</v>
      </c>
      <c r="D8" s="565" t="s">
        <v>28</v>
      </c>
      <c r="E8" s="22" t="s">
        <v>14</v>
      </c>
      <c r="F8" s="333" t="s">
        <v>29</v>
      </c>
    </row>
    <row r="9" spans="1:9" x14ac:dyDescent="0.2">
      <c r="A9" s="25" t="s">
        <v>16</v>
      </c>
      <c r="B9" s="798">
        <v>70123258.352256149</v>
      </c>
      <c r="C9" s="26">
        <v>67265585.691580012</v>
      </c>
      <c r="D9" s="26">
        <v>-2857672.6606761366</v>
      </c>
      <c r="E9" s="34">
        <v>0.97529451091913355</v>
      </c>
      <c r="F9" s="28">
        <v>21.90930904826887</v>
      </c>
      <c r="G9" s="377"/>
      <c r="H9" s="377"/>
      <c r="I9" s="377"/>
    </row>
    <row r="10" spans="1:9" x14ac:dyDescent="0.2">
      <c r="A10" s="32" t="s">
        <v>17</v>
      </c>
      <c r="B10" s="799">
        <v>57133010.915919006</v>
      </c>
      <c r="C10" s="33">
        <v>54669718.825000003</v>
      </c>
      <c r="D10" s="33">
        <v>-2463292.0909190029</v>
      </c>
      <c r="E10" s="34">
        <v>5.7573369905761007</v>
      </c>
      <c r="F10" s="35">
        <v>17.80666522121459</v>
      </c>
      <c r="G10" s="377"/>
      <c r="H10" s="377"/>
      <c r="I10" s="377"/>
    </row>
    <row r="11" spans="1:9" x14ac:dyDescent="0.2">
      <c r="A11" s="36" t="s">
        <v>533</v>
      </c>
      <c r="B11" s="800">
        <v>3008196.9636859307</v>
      </c>
      <c r="C11" s="454">
        <v>3447178.5159999998</v>
      </c>
      <c r="D11" s="454">
        <v>438981.55231406912</v>
      </c>
      <c r="E11" s="455">
        <v>41.500006607138594</v>
      </c>
      <c r="F11" s="456">
        <v>1.1227925643565868</v>
      </c>
      <c r="G11" s="377"/>
      <c r="H11" s="377"/>
      <c r="I11" s="377"/>
    </row>
    <row r="12" spans="1:9" x14ac:dyDescent="0.2">
      <c r="A12" s="36" t="s">
        <v>534</v>
      </c>
      <c r="B12" s="800">
        <v>54124813.952233076</v>
      </c>
      <c r="C12" s="454">
        <v>51222540.309</v>
      </c>
      <c r="D12" s="454">
        <v>-2902273.6432330757</v>
      </c>
      <c r="E12" s="455">
        <v>3.9895782029000681</v>
      </c>
      <c r="F12" s="456">
        <v>16.683872656858004</v>
      </c>
      <c r="G12" s="377"/>
      <c r="H12" s="377"/>
      <c r="I12" s="377"/>
    </row>
    <row r="13" spans="1:9" x14ac:dyDescent="0.2">
      <c r="A13" s="32" t="s">
        <v>18</v>
      </c>
      <c r="B13" s="799">
        <v>1859105.4891542338</v>
      </c>
      <c r="C13" s="33">
        <v>1345084.7721002002</v>
      </c>
      <c r="D13" s="33">
        <v>-514020.71705403365</v>
      </c>
      <c r="E13" s="34">
        <v>9.6477637418851394</v>
      </c>
      <c r="F13" s="35">
        <v>0.43811226298074868</v>
      </c>
      <c r="G13" s="377"/>
      <c r="H13" s="377"/>
      <c r="I13" s="377"/>
    </row>
    <row r="14" spans="1:9" x14ac:dyDescent="0.2">
      <c r="A14" s="32" t="s">
        <v>19</v>
      </c>
      <c r="B14" s="799">
        <v>3829165.3170670224</v>
      </c>
      <c r="C14" s="33">
        <v>3686960.6639999999</v>
      </c>
      <c r="D14" s="33">
        <v>-142204.65306702256</v>
      </c>
      <c r="E14" s="34">
        <v>8.0959086003487215</v>
      </c>
      <c r="F14" s="35">
        <v>1.2008928459608745</v>
      </c>
      <c r="G14" s="377"/>
      <c r="H14" s="377"/>
      <c r="I14" s="377"/>
    </row>
    <row r="15" spans="1:9" x14ac:dyDescent="0.2">
      <c r="A15" s="32" t="s">
        <v>20</v>
      </c>
      <c r="B15" s="799">
        <v>169241.87547576474</v>
      </c>
      <c r="C15" s="33">
        <v>76215.872999999992</v>
      </c>
      <c r="D15" s="33">
        <v>-93026.002475764748</v>
      </c>
      <c r="E15" s="34">
        <v>-18.374035367601817</v>
      </c>
      <c r="F15" s="35">
        <v>2.4824538413996643E-2</v>
      </c>
      <c r="G15" s="377"/>
      <c r="H15" s="377"/>
      <c r="I15" s="377"/>
    </row>
    <row r="16" spans="1:9" x14ac:dyDescent="0.2">
      <c r="A16" s="32" t="s">
        <v>21</v>
      </c>
      <c r="B16" s="799">
        <v>2307554.0780159975</v>
      </c>
      <c r="C16" s="33">
        <v>1944390.7114499998</v>
      </c>
      <c r="D16" s="33">
        <v>-363163.36656599771</v>
      </c>
      <c r="E16" s="34">
        <v>-60.946806993230908</v>
      </c>
      <c r="F16" s="35">
        <v>0.63331429541204343</v>
      </c>
      <c r="G16" s="377"/>
      <c r="H16" s="377"/>
      <c r="I16" s="377"/>
    </row>
    <row r="17" spans="1:9" x14ac:dyDescent="0.2">
      <c r="A17" s="36" t="s">
        <v>424</v>
      </c>
      <c r="B17" s="800">
        <v>710477.10156010755</v>
      </c>
      <c r="C17" s="454">
        <v>630069.80943000002</v>
      </c>
      <c r="D17" s="454">
        <v>-80407.292130107526</v>
      </c>
      <c r="E17" s="768" t="s">
        <v>615</v>
      </c>
      <c r="F17" s="35">
        <v>0.20522224009288173</v>
      </c>
      <c r="G17" s="377"/>
      <c r="H17" s="377"/>
      <c r="I17" s="377"/>
    </row>
    <row r="18" spans="1:9" x14ac:dyDescent="0.2">
      <c r="A18" s="36" t="s">
        <v>425</v>
      </c>
      <c r="B18" s="800">
        <v>1597076.9764558901</v>
      </c>
      <c r="C18" s="454">
        <v>1314320.9020199999</v>
      </c>
      <c r="D18" s="454">
        <v>-282756.07443589019</v>
      </c>
      <c r="E18" s="768" t="s">
        <v>615</v>
      </c>
      <c r="F18" s="35">
        <v>0.42809205531916183</v>
      </c>
      <c r="G18" s="377"/>
      <c r="H18" s="377"/>
      <c r="I18" s="377"/>
    </row>
    <row r="19" spans="1:9" x14ac:dyDescent="0.2">
      <c r="A19" s="32" t="s">
        <v>22</v>
      </c>
      <c r="B19" s="799">
        <v>1498006.3888838026</v>
      </c>
      <c r="C19" s="33">
        <v>1473760.5179600001</v>
      </c>
      <c r="D19" s="33">
        <v>-24245.870923802489</v>
      </c>
      <c r="E19" s="34">
        <v>7.251248900107421</v>
      </c>
      <c r="F19" s="35">
        <v>0.48002368996192718</v>
      </c>
      <c r="G19" s="377"/>
      <c r="H19" s="377"/>
      <c r="I19" s="377"/>
    </row>
    <row r="20" spans="1:9" x14ac:dyDescent="0.2">
      <c r="A20" s="32" t="s">
        <v>23</v>
      </c>
      <c r="B20" s="799">
        <v>3327174.2877403302</v>
      </c>
      <c r="C20" s="33">
        <v>4069454.3280698</v>
      </c>
      <c r="D20" s="33">
        <v>742280.04032946983</v>
      </c>
      <c r="E20" s="34">
        <v>6.0178013165733901</v>
      </c>
      <c r="F20" s="35">
        <v>1.3254761943246869</v>
      </c>
      <c r="G20" s="377"/>
      <c r="H20" s="377"/>
      <c r="I20" s="377"/>
    </row>
    <row r="21" spans="1:9" x14ac:dyDescent="0.2">
      <c r="A21" s="25" t="s">
        <v>24</v>
      </c>
      <c r="B21" s="798">
        <v>12495.532209590807</v>
      </c>
      <c r="C21" s="26">
        <v>17635.509999999998</v>
      </c>
      <c r="D21" s="26">
        <v>5139.9777904091916</v>
      </c>
      <c r="E21" s="27">
        <v>36.364600249518929</v>
      </c>
      <c r="F21" s="28">
        <v>5.7441236085483387E-3</v>
      </c>
      <c r="G21" s="377"/>
      <c r="H21" s="377"/>
      <c r="I21" s="377"/>
    </row>
    <row r="22" spans="1:9" x14ac:dyDescent="0.2">
      <c r="A22" s="32" t="s">
        <v>25</v>
      </c>
      <c r="B22" s="799">
        <v>12495.532209590807</v>
      </c>
      <c r="C22" s="33">
        <v>17635.509999999998</v>
      </c>
      <c r="D22" s="33">
        <v>5139.9777904091916</v>
      </c>
      <c r="E22" s="34">
        <v>36.364600249518929</v>
      </c>
      <c r="F22" s="35">
        <v>5.7441236085483387E-3</v>
      </c>
      <c r="G22" s="377"/>
      <c r="H22" s="377"/>
      <c r="I22" s="377"/>
    </row>
    <row r="23" spans="1:9" x14ac:dyDescent="0.2">
      <c r="A23" s="246" t="s">
        <v>26</v>
      </c>
      <c r="B23" s="801">
        <v>70135753.884465739</v>
      </c>
      <c r="C23" s="38">
        <v>67283221.201580018</v>
      </c>
      <c r="D23" s="38">
        <v>-2852532.6828857213</v>
      </c>
      <c r="E23" s="39">
        <v>0.98216355524129995</v>
      </c>
      <c r="F23" s="40">
        <v>21.915053171877421</v>
      </c>
      <c r="G23" s="377"/>
      <c r="H23" s="377"/>
      <c r="I23" s="377"/>
    </row>
    <row r="24" spans="1:9" x14ac:dyDescent="0.2">
      <c r="A24" s="41" t="s">
        <v>27</v>
      </c>
      <c r="C24" s="42"/>
      <c r="D24" s="29"/>
    </row>
    <row r="25" spans="1:9" x14ac:dyDescent="0.2">
      <c r="B25" s="42"/>
      <c r="C25" s="377"/>
      <c r="D25" s="29"/>
    </row>
  </sheetData>
  <mergeCells count="6">
    <mergeCell ref="C5:C6"/>
    <mergeCell ref="E5:F7"/>
    <mergeCell ref="A1:E1"/>
    <mergeCell ref="A2:E2"/>
    <mergeCell ref="A3:E3"/>
    <mergeCell ref="A5:A6"/>
  </mergeCells>
  <pageMargins left="0.7" right="0.7" top="0.75" bottom="0.75" header="0.3" footer="0.3"/>
  <pageSetup paperSize="9" orientation="portrait" horizontalDpi="90" verticalDpi="9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C7565-E384-1F4C-B289-EED8E9C82F7B}">
  <dimension ref="A1:O26"/>
  <sheetViews>
    <sheetView showGridLines="0" workbookViewId="0">
      <selection activeCell="F22" sqref="F22"/>
    </sheetView>
  </sheetViews>
  <sheetFormatPr baseColWidth="10" defaultColWidth="11.42578125" defaultRowHeight="12.75" x14ac:dyDescent="0.2"/>
  <cols>
    <col min="1" max="1" width="3.42578125" style="199" customWidth="1"/>
    <col min="2" max="2" width="45.7109375" style="199" customWidth="1"/>
    <col min="3" max="16384" width="11.42578125" style="199"/>
  </cols>
  <sheetData>
    <row r="1" spans="1:15" x14ac:dyDescent="0.2">
      <c r="A1" s="180" t="s">
        <v>392</v>
      </c>
      <c r="B1" s="18"/>
      <c r="C1" s="18"/>
      <c r="D1" s="18"/>
      <c r="E1" s="18"/>
      <c r="F1" s="18"/>
    </row>
    <row r="2" spans="1:15" x14ac:dyDescent="0.2">
      <c r="A2" s="180" t="s">
        <v>478</v>
      </c>
      <c r="B2" s="18"/>
      <c r="C2" s="18"/>
      <c r="D2" s="18"/>
      <c r="E2" s="18"/>
      <c r="F2" s="18"/>
    </row>
    <row r="3" spans="1:15" x14ac:dyDescent="0.2">
      <c r="A3" s="208" t="s">
        <v>492</v>
      </c>
      <c r="B3" s="18"/>
      <c r="C3" s="18"/>
      <c r="D3" s="18"/>
      <c r="E3" s="18"/>
      <c r="F3" s="18"/>
    </row>
    <row r="4" spans="1:15" x14ac:dyDescent="0.2">
      <c r="A4" s="180"/>
      <c r="B4" s="18"/>
      <c r="C4" s="18"/>
      <c r="D4" s="18"/>
      <c r="E4" s="18"/>
      <c r="F4" s="18"/>
    </row>
    <row r="5" spans="1:15" x14ac:dyDescent="0.2">
      <c r="A5" s="252"/>
      <c r="B5" s="266"/>
      <c r="C5" s="22">
        <v>2026</v>
      </c>
      <c r="D5" s="22">
        <v>2027</v>
      </c>
      <c r="E5" s="22">
        <v>2028</v>
      </c>
      <c r="F5" s="22">
        <v>2029</v>
      </c>
    </row>
    <row r="6" spans="1:15" x14ac:dyDescent="0.2">
      <c r="A6" s="72" t="s">
        <v>11</v>
      </c>
      <c r="B6" s="208" t="s">
        <v>169</v>
      </c>
      <c r="C6" s="386">
        <v>79714273.412408963</v>
      </c>
      <c r="D6" s="386">
        <v>81983298.787444204</v>
      </c>
      <c r="E6" s="386">
        <v>84560076.696641117</v>
      </c>
      <c r="F6" s="392">
        <v>86310742.731230587</v>
      </c>
      <c r="G6" s="226"/>
      <c r="H6" s="226"/>
      <c r="I6" s="226"/>
      <c r="J6" s="226"/>
      <c r="K6" s="226"/>
      <c r="L6" s="226"/>
      <c r="M6" s="226"/>
      <c r="N6" s="226"/>
      <c r="O6" s="226"/>
    </row>
    <row r="7" spans="1:15" x14ac:dyDescent="0.2">
      <c r="A7" s="72" t="s">
        <v>12</v>
      </c>
      <c r="B7" s="208" t="s">
        <v>170</v>
      </c>
      <c r="C7" s="387">
        <v>83103952.537747115</v>
      </c>
      <c r="D7" s="387">
        <v>84647932.622502252</v>
      </c>
      <c r="E7" s="388">
        <v>85750416.586342201</v>
      </c>
      <c r="F7" s="393">
        <v>86360694.927428529</v>
      </c>
      <c r="G7" s="226"/>
      <c r="H7" s="226"/>
      <c r="I7" s="226"/>
      <c r="J7" s="226"/>
      <c r="K7" s="226"/>
      <c r="L7" s="226"/>
      <c r="M7" s="226"/>
      <c r="N7" s="226"/>
      <c r="O7" s="226"/>
    </row>
    <row r="8" spans="1:15" x14ac:dyDescent="0.2">
      <c r="A8" s="72" t="s">
        <v>82</v>
      </c>
      <c r="B8" s="208" t="s">
        <v>171</v>
      </c>
      <c r="C8" s="387">
        <v>78526781.964927062</v>
      </c>
      <c r="D8" s="387">
        <v>81000671.438322917</v>
      </c>
      <c r="E8" s="388">
        <v>83762937.246735856</v>
      </c>
      <c r="F8" s="393">
        <v>85780206.408068836</v>
      </c>
      <c r="G8" s="226"/>
      <c r="H8" s="226"/>
      <c r="I8" s="226"/>
      <c r="J8" s="226"/>
      <c r="K8" s="226"/>
      <c r="L8" s="226"/>
      <c r="M8" s="226"/>
      <c r="N8" s="226"/>
      <c r="O8" s="226"/>
    </row>
    <row r="9" spans="1:15" x14ac:dyDescent="0.2">
      <c r="A9" s="71" t="s">
        <v>172</v>
      </c>
      <c r="B9" s="180" t="s">
        <v>173</v>
      </c>
      <c r="C9" s="653">
        <v>-0.5</v>
      </c>
      <c r="D9" s="653">
        <v>-0.5</v>
      </c>
      <c r="E9" s="654">
        <v>-0.5</v>
      </c>
      <c r="F9" s="655">
        <v>0</v>
      </c>
      <c r="H9" s="232"/>
      <c r="I9" s="232"/>
      <c r="J9" s="232"/>
      <c r="K9" s="232"/>
      <c r="L9" s="232"/>
    </row>
    <row r="10" spans="1:15" x14ac:dyDescent="0.2">
      <c r="A10" s="72" t="s">
        <v>174</v>
      </c>
      <c r="B10" s="208" t="s">
        <v>175</v>
      </c>
      <c r="C10" s="390">
        <v>80222265.298752025</v>
      </c>
      <c r="D10" s="390">
        <v>82717300.280712828</v>
      </c>
      <c r="E10" s="390">
        <v>85503712.23457852</v>
      </c>
      <c r="F10" s="394">
        <v>85780206.408068836</v>
      </c>
      <c r="G10" s="226"/>
      <c r="H10" s="226"/>
      <c r="I10" s="226"/>
      <c r="J10" s="226"/>
      <c r="K10" s="226"/>
      <c r="L10" s="226"/>
      <c r="M10" s="226"/>
      <c r="N10" s="226"/>
    </row>
    <row r="11" spans="1:15" x14ac:dyDescent="0.2">
      <c r="A11" s="72" t="s">
        <v>176</v>
      </c>
      <c r="B11" s="208" t="s">
        <v>177</v>
      </c>
      <c r="C11" s="390">
        <v>-2881687.2389950901</v>
      </c>
      <c r="D11" s="390">
        <v>-1930632.3417894244</v>
      </c>
      <c r="E11" s="390">
        <v>-246704.35176368058</v>
      </c>
      <c r="F11" s="394">
        <v>-580488.51935969293</v>
      </c>
      <c r="H11" s="267"/>
      <c r="I11" s="226"/>
      <c r="J11" s="226"/>
      <c r="K11" s="226"/>
      <c r="L11" s="226"/>
      <c r="M11" s="226"/>
      <c r="N11" s="226"/>
      <c r="O11" s="226"/>
    </row>
    <row r="12" spans="1:15" x14ac:dyDescent="0.2">
      <c r="A12" s="72" t="s">
        <v>178</v>
      </c>
      <c r="B12" s="208" t="s">
        <v>325</v>
      </c>
      <c r="C12" s="389">
        <v>-3078.3026731913769</v>
      </c>
      <c r="D12" s="389">
        <v>-2161.2723764509155</v>
      </c>
      <c r="E12" s="389">
        <v>-286.33801738908926</v>
      </c>
      <c r="F12" s="395">
        <v>-694.67723397052396</v>
      </c>
      <c r="H12" s="267"/>
      <c r="I12" s="249"/>
      <c r="J12" s="249"/>
      <c r="K12" s="249"/>
      <c r="L12" s="249"/>
    </row>
    <row r="13" spans="1:15" x14ac:dyDescent="0.2">
      <c r="A13" s="72" t="s">
        <v>179</v>
      </c>
      <c r="B13" s="208" t="s">
        <v>324</v>
      </c>
      <c r="C13" s="656">
        <v>-0.8498129062979568</v>
      </c>
      <c r="D13" s="656">
        <v>-0.56233248973656413</v>
      </c>
      <c r="E13" s="656">
        <v>-7.086049417260451E-2</v>
      </c>
      <c r="F13" s="657">
        <v>-0.16429886793629286</v>
      </c>
      <c r="H13" s="268"/>
      <c r="I13" s="232"/>
      <c r="J13" s="232"/>
      <c r="K13" s="232"/>
      <c r="L13" s="232"/>
    </row>
    <row r="14" spans="1:15" x14ac:dyDescent="0.2">
      <c r="A14" s="74" t="s">
        <v>180</v>
      </c>
      <c r="B14" s="269" t="s">
        <v>181</v>
      </c>
      <c r="C14" s="658">
        <v>-0.14980739598219373</v>
      </c>
      <c r="D14" s="659">
        <v>-0.21379155328845911</v>
      </c>
      <c r="E14" s="659">
        <v>-0.27103891787497503</v>
      </c>
      <c r="F14" s="658">
        <v>0.15016062228191274</v>
      </c>
      <c r="H14" s="232"/>
      <c r="I14" s="232"/>
      <c r="J14" s="232"/>
      <c r="K14" s="232"/>
      <c r="L14" s="232"/>
    </row>
    <row r="15" spans="1:15" ht="12.75" customHeight="1" x14ac:dyDescent="0.2">
      <c r="A15" s="969" t="s">
        <v>54</v>
      </c>
      <c r="B15" s="969"/>
      <c r="C15" s="18"/>
      <c r="D15" s="18"/>
      <c r="E15" s="18"/>
      <c r="F15" s="18"/>
    </row>
    <row r="16" spans="1:15" x14ac:dyDescent="0.2">
      <c r="A16" s="18"/>
      <c r="B16" s="18"/>
      <c r="C16" s="18"/>
      <c r="D16" s="18"/>
      <c r="E16" s="18"/>
      <c r="F16" s="18"/>
    </row>
    <row r="17" spans="1:13" x14ac:dyDescent="0.2">
      <c r="A17" s="4"/>
      <c r="B17" s="4"/>
      <c r="C17" s="16"/>
      <c r="D17" s="16"/>
      <c r="E17" s="16"/>
      <c r="F17" s="16"/>
      <c r="H17" s="213"/>
      <c r="I17" s="213"/>
      <c r="J17" s="213"/>
      <c r="K17" s="213"/>
      <c r="L17" s="213"/>
      <c r="M17" s="213"/>
    </row>
    <row r="18" spans="1:13" x14ac:dyDescent="0.2">
      <c r="C18" s="226"/>
      <c r="D18" s="226"/>
      <c r="E18" s="226"/>
      <c r="F18" s="226"/>
      <c r="G18" s="249"/>
      <c r="H18" s="249"/>
      <c r="I18" s="249"/>
      <c r="J18" s="249"/>
      <c r="K18" s="249"/>
      <c r="L18" s="249"/>
      <c r="M18" s="213"/>
    </row>
    <row r="19" spans="1:13" x14ac:dyDescent="0.2">
      <c r="C19" s="213"/>
      <c r="D19" s="213"/>
      <c r="E19" s="213"/>
      <c r="F19" s="213"/>
      <c r="G19" s="249"/>
      <c r="H19" s="249"/>
      <c r="I19" s="249"/>
      <c r="J19" s="249"/>
      <c r="K19" s="249"/>
      <c r="L19" s="249"/>
      <c r="M19" s="213"/>
    </row>
    <row r="20" spans="1:13" x14ac:dyDescent="0.2">
      <c r="C20" s="226"/>
      <c r="D20" s="226"/>
      <c r="E20" s="226"/>
      <c r="F20" s="226"/>
      <c r="G20" s="249"/>
      <c r="H20" s="249"/>
      <c r="I20" s="249"/>
      <c r="J20" s="249"/>
      <c r="K20" s="249"/>
      <c r="L20" s="249"/>
      <c r="M20" s="213"/>
    </row>
    <row r="21" spans="1:13" x14ac:dyDescent="0.2">
      <c r="C21" s="226"/>
      <c r="D21" s="226"/>
      <c r="E21" s="226"/>
      <c r="F21" s="226"/>
      <c r="G21" s="249"/>
      <c r="H21" s="249"/>
      <c r="I21" s="249"/>
      <c r="J21" s="249"/>
      <c r="K21" s="249"/>
      <c r="L21" s="249"/>
      <c r="M21" s="213"/>
    </row>
    <row r="22" spans="1:13" x14ac:dyDescent="0.2">
      <c r="C22" s="226"/>
      <c r="D22" s="232"/>
      <c r="E22" s="232"/>
      <c r="F22" s="232"/>
      <c r="G22" s="249"/>
      <c r="H22" s="249"/>
      <c r="I22" s="249"/>
      <c r="J22" s="249"/>
      <c r="K22" s="249"/>
      <c r="L22" s="249"/>
      <c r="M22" s="213"/>
    </row>
    <row r="23" spans="1:13" x14ac:dyDescent="0.2">
      <c r="C23" s="213"/>
      <c r="D23" s="213"/>
      <c r="E23" s="213"/>
      <c r="F23" s="213"/>
      <c r="H23" s="213"/>
      <c r="I23" s="249"/>
      <c r="J23" s="249"/>
      <c r="K23" s="249"/>
      <c r="L23" s="249"/>
      <c r="M23" s="213"/>
    </row>
    <row r="24" spans="1:13" x14ac:dyDescent="0.2">
      <c r="H24" s="213"/>
      <c r="I24" s="249"/>
      <c r="J24" s="249"/>
      <c r="K24" s="249"/>
      <c r="L24" s="249"/>
      <c r="M24" s="213"/>
    </row>
    <row r="25" spans="1:13" x14ac:dyDescent="0.2">
      <c r="H25" s="213"/>
      <c r="I25" s="249"/>
      <c r="J25" s="249"/>
      <c r="K25" s="249"/>
      <c r="L25" s="249"/>
      <c r="M25" s="213"/>
    </row>
    <row r="26" spans="1:13" x14ac:dyDescent="0.2">
      <c r="I26" s="249"/>
      <c r="J26" s="249"/>
      <c r="K26" s="249"/>
      <c r="L26" s="249"/>
    </row>
  </sheetData>
  <mergeCells count="1">
    <mergeCell ref="A15:B15"/>
  </mergeCell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75F8B-1212-4315-901A-707D6E29532B}">
  <dimension ref="A1:I54"/>
  <sheetViews>
    <sheetView showGridLines="0" workbookViewId="0">
      <selection activeCell="A3" sqref="A3"/>
    </sheetView>
  </sheetViews>
  <sheetFormatPr baseColWidth="10" defaultColWidth="11.42578125" defaultRowHeight="12.75" x14ac:dyDescent="0.2"/>
  <cols>
    <col min="1" max="1" width="28" style="199" customWidth="1"/>
    <col min="2" max="16384" width="11.42578125" style="199"/>
  </cols>
  <sheetData>
    <row r="1" spans="1:9" x14ac:dyDescent="0.2">
      <c r="A1" s="131" t="s">
        <v>393</v>
      </c>
    </row>
    <row r="2" spans="1:9" x14ac:dyDescent="0.2">
      <c r="A2" s="131" t="s">
        <v>479</v>
      </c>
    </row>
    <row r="3" spans="1:9" x14ac:dyDescent="0.2">
      <c r="A3" s="199" t="s">
        <v>1116</v>
      </c>
    </row>
    <row r="5" spans="1:9" x14ac:dyDescent="0.2">
      <c r="A5" s="441"/>
      <c r="B5" s="1058">
        <v>2026</v>
      </c>
      <c r="C5" s="1059"/>
      <c r="D5" s="1060">
        <v>2027</v>
      </c>
      <c r="E5" s="1060"/>
      <c r="F5" s="1058">
        <v>2028</v>
      </c>
      <c r="G5" s="1059"/>
      <c r="H5" s="1060">
        <v>2029</v>
      </c>
      <c r="I5" s="1059"/>
    </row>
    <row r="6" spans="1:9" x14ac:dyDescent="0.2">
      <c r="A6" s="442"/>
      <c r="B6" s="448" t="s">
        <v>90</v>
      </c>
      <c r="C6" s="443" t="s">
        <v>29</v>
      </c>
      <c r="D6" s="438" t="s">
        <v>90</v>
      </c>
      <c r="E6" s="443" t="s">
        <v>29</v>
      </c>
      <c r="F6" s="448" t="s">
        <v>90</v>
      </c>
      <c r="G6" s="443" t="s">
        <v>29</v>
      </c>
      <c r="H6" s="438" t="s">
        <v>90</v>
      </c>
      <c r="I6" s="443" t="s">
        <v>29</v>
      </c>
    </row>
    <row r="7" spans="1:9" x14ac:dyDescent="0.2">
      <c r="A7" s="578" t="s">
        <v>381</v>
      </c>
      <c r="B7" s="579"/>
      <c r="C7" s="580"/>
      <c r="D7" s="581"/>
      <c r="E7" s="581"/>
      <c r="F7" s="579"/>
      <c r="G7" s="580"/>
      <c r="H7" s="581"/>
      <c r="I7" s="580"/>
    </row>
    <row r="8" spans="1:9" x14ac:dyDescent="0.2">
      <c r="A8" s="445" t="s">
        <v>366</v>
      </c>
      <c r="B8" s="388">
        <v>15479.973014632138</v>
      </c>
      <c r="C8" s="497">
        <v>4.250766825443848</v>
      </c>
      <c r="D8" s="439">
        <v>15938.215091794391</v>
      </c>
      <c r="E8" s="500">
        <v>4.1522772357876656</v>
      </c>
      <c r="F8" s="388">
        <v>16456.190232437093</v>
      </c>
      <c r="G8" s="497">
        <v>4.0791143398870657</v>
      </c>
      <c r="H8" s="439">
        <v>17006.122002771837</v>
      </c>
      <c r="I8" s="497">
        <v>4.0139784549490969</v>
      </c>
    </row>
    <row r="9" spans="1:9" x14ac:dyDescent="0.2">
      <c r="A9" s="445" t="s">
        <v>315</v>
      </c>
      <c r="B9" s="388">
        <v>153520.10225314565</v>
      </c>
      <c r="C9" s="497">
        <v>42.156285226051907</v>
      </c>
      <c r="D9" s="439">
        <v>161541.67660946274</v>
      </c>
      <c r="E9" s="500">
        <v>42.085379231817569</v>
      </c>
      <c r="F9" s="388">
        <v>169379.66295799252</v>
      </c>
      <c r="G9" s="497">
        <v>41.985356409851327</v>
      </c>
      <c r="H9" s="439">
        <v>172035.19721018834</v>
      </c>
      <c r="I9" s="497">
        <v>40.60570510914026</v>
      </c>
    </row>
    <row r="10" spans="1:9" x14ac:dyDescent="0.2">
      <c r="A10" s="446" t="s">
        <v>314</v>
      </c>
      <c r="B10" s="449">
        <v>-138040.12923851353</v>
      </c>
      <c r="C10" s="498">
        <v>-37.905518400608059</v>
      </c>
      <c r="D10" s="447">
        <v>-145603.46151766836</v>
      </c>
      <c r="E10" s="501">
        <v>-37.933101996029905</v>
      </c>
      <c r="F10" s="449">
        <v>-152923.47272555542</v>
      </c>
      <c r="G10" s="498">
        <v>-37.906242069964264</v>
      </c>
      <c r="H10" s="447">
        <v>-155029.07520741649</v>
      </c>
      <c r="I10" s="498">
        <v>-36.591726654191163</v>
      </c>
    </row>
    <row r="11" spans="1:9" x14ac:dyDescent="0.2">
      <c r="A11" s="578" t="s">
        <v>385</v>
      </c>
      <c r="B11" s="579"/>
      <c r="C11" s="582"/>
      <c r="D11" s="581"/>
      <c r="E11" s="583"/>
      <c r="F11" s="579"/>
      <c r="G11" s="582"/>
      <c r="H11" s="581"/>
      <c r="I11" s="582"/>
    </row>
    <row r="12" spans="1:9" x14ac:dyDescent="0.2">
      <c r="A12" s="445" t="s">
        <v>366</v>
      </c>
      <c r="B12" s="388">
        <v>15476.303111826475</v>
      </c>
      <c r="C12" s="497">
        <v>4.3140379684644801</v>
      </c>
      <c r="D12" s="439">
        <v>15936.688367511684</v>
      </c>
      <c r="E12" s="500">
        <v>4.1623815399144437</v>
      </c>
      <c r="F12" s="388">
        <v>16455.914736540843</v>
      </c>
      <c r="G12" s="497">
        <v>4.0751672780292241</v>
      </c>
      <c r="H12" s="439">
        <v>17005.999569025906</v>
      </c>
      <c r="I12" s="497">
        <v>4.0104537707175698</v>
      </c>
    </row>
    <row r="13" spans="1:9" x14ac:dyDescent="0.2">
      <c r="A13" s="445" t="s">
        <v>315</v>
      </c>
      <c r="B13" s="388">
        <v>152877.25883503212</v>
      </c>
      <c r="C13" s="497">
        <v>42.271126797436629</v>
      </c>
      <c r="D13" s="439">
        <v>161618.29528280295</v>
      </c>
      <c r="E13" s="500">
        <v>42.197480973023168</v>
      </c>
      <c r="F13" s="388">
        <v>170306.81987967354</v>
      </c>
      <c r="G13" s="497">
        <v>42.183419556154995</v>
      </c>
      <c r="H13" s="439">
        <v>173450.89577304639</v>
      </c>
      <c r="I13" s="497">
        <v>40.911250461092294</v>
      </c>
    </row>
    <row r="14" spans="1:9" x14ac:dyDescent="0.2">
      <c r="A14" s="444" t="s">
        <v>314</v>
      </c>
      <c r="B14" s="450">
        <v>-137400.95572320564</v>
      </c>
      <c r="C14" s="499">
        <v>-37.957088828972147</v>
      </c>
      <c r="D14" s="440">
        <v>-145681.60691529128</v>
      </c>
      <c r="E14" s="502">
        <v>-38.035099433108726</v>
      </c>
      <c r="F14" s="450">
        <v>-153850.9051431327</v>
      </c>
      <c r="G14" s="499">
        <v>-38.108252278125768</v>
      </c>
      <c r="H14" s="440">
        <v>-156444.89620402048</v>
      </c>
      <c r="I14" s="499">
        <v>-36.900796690374726</v>
      </c>
    </row>
    <row r="15" spans="1:9" x14ac:dyDescent="0.2">
      <c r="A15" s="578" t="s">
        <v>386</v>
      </c>
      <c r="B15" s="579"/>
      <c r="C15" s="582"/>
      <c r="D15" s="581"/>
      <c r="E15" s="583"/>
      <c r="F15" s="579"/>
      <c r="G15" s="582"/>
      <c r="H15" s="581"/>
      <c r="I15" s="582"/>
    </row>
    <row r="16" spans="1:9" x14ac:dyDescent="0.2">
      <c r="A16" s="445" t="s">
        <v>366</v>
      </c>
      <c r="B16" s="388">
        <v>15484.215188490283</v>
      </c>
      <c r="C16" s="497">
        <v>4.2029145071808482</v>
      </c>
      <c r="D16" s="439">
        <v>15938.431968007513</v>
      </c>
      <c r="E16" s="500">
        <v>4.1329090927503902</v>
      </c>
      <c r="F16" s="388">
        <v>16456.086123384313</v>
      </c>
      <c r="G16" s="497">
        <v>4.0673676000640864</v>
      </c>
      <c r="H16" s="439">
        <v>17005.7634786868</v>
      </c>
      <c r="I16" s="497">
        <v>4.0135580368596644</v>
      </c>
    </row>
    <row r="17" spans="1:9" x14ac:dyDescent="0.2">
      <c r="A17" s="445" t="s">
        <v>315</v>
      </c>
      <c r="B17" s="388">
        <v>154823.03173103233</v>
      </c>
      <c r="C17" s="497">
        <v>42.023955246486125</v>
      </c>
      <c r="D17" s="439">
        <v>161975.3849102972</v>
      </c>
      <c r="E17" s="500">
        <v>42.000966120207245</v>
      </c>
      <c r="F17" s="388">
        <v>169477.71975993615</v>
      </c>
      <c r="G17" s="497">
        <v>41.888951061380325</v>
      </c>
      <c r="H17" s="439">
        <v>171401.39326218635</v>
      </c>
      <c r="I17" s="497">
        <v>40.452723002914205</v>
      </c>
    </row>
    <row r="18" spans="1:9" x14ac:dyDescent="0.2">
      <c r="A18" s="446" t="s">
        <v>314</v>
      </c>
      <c r="B18" s="449">
        <v>-139338.81654254204</v>
      </c>
      <c r="C18" s="498">
        <v>-37.821040739305275</v>
      </c>
      <c r="D18" s="447">
        <v>-146036.9529422897</v>
      </c>
      <c r="E18" s="501">
        <v>-37.868057027456857</v>
      </c>
      <c r="F18" s="449">
        <v>-153021.63363655185</v>
      </c>
      <c r="G18" s="498">
        <v>-37.821583461316237</v>
      </c>
      <c r="H18" s="447">
        <v>-154395.62978349955</v>
      </c>
      <c r="I18" s="498">
        <v>-36.439164966054541</v>
      </c>
    </row>
    <row r="19" spans="1:9" x14ac:dyDescent="0.2">
      <c r="A19" s="1010" t="s">
        <v>562</v>
      </c>
      <c r="B19" s="1010"/>
      <c r="C19" s="1010"/>
      <c r="D19" s="1010"/>
      <c r="E19" s="1010"/>
      <c r="F19" s="1010"/>
      <c r="G19" s="1010"/>
      <c r="H19" s="1010"/>
      <c r="I19" s="1010"/>
    </row>
    <row r="20" spans="1:9" x14ac:dyDescent="0.2">
      <c r="A20" s="977"/>
      <c r="B20" s="977"/>
      <c r="C20" s="977"/>
      <c r="D20" s="977"/>
      <c r="E20" s="977"/>
      <c r="F20" s="977"/>
      <c r="G20" s="977"/>
      <c r="H20" s="977"/>
      <c r="I20" s="977"/>
    </row>
    <row r="21" spans="1:9" x14ac:dyDescent="0.2">
      <c r="A21" s="1057" t="s">
        <v>54</v>
      </c>
      <c r="B21" s="1057"/>
      <c r="C21" s="1057"/>
      <c r="D21" s="1057"/>
      <c r="E21" s="1057"/>
      <c r="F21" s="1057"/>
      <c r="G21" s="1057"/>
      <c r="H21" s="1057"/>
      <c r="I21" s="1057"/>
    </row>
    <row r="52" spans="2:2" x14ac:dyDescent="0.2">
      <c r="B52" s="213"/>
    </row>
    <row r="53" spans="2:2" x14ac:dyDescent="0.2">
      <c r="B53" s="213"/>
    </row>
    <row r="54" spans="2:2" x14ac:dyDescent="0.2">
      <c r="B54" s="213"/>
    </row>
  </sheetData>
  <mergeCells count="6">
    <mergeCell ref="A21:I21"/>
    <mergeCell ref="B5:C5"/>
    <mergeCell ref="D5:E5"/>
    <mergeCell ref="F5:G5"/>
    <mergeCell ref="H5:I5"/>
    <mergeCell ref="A19:I20"/>
  </mergeCell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4D458-3BAA-4AFC-BEFF-A4ACE7351137}">
  <sheetPr codeName="Hoja15"/>
  <dimension ref="A1:C13"/>
  <sheetViews>
    <sheetView workbookViewId="0">
      <selection activeCell="C31" sqref="C31"/>
    </sheetView>
  </sheetViews>
  <sheetFormatPr baseColWidth="10" defaultColWidth="11.42578125" defaultRowHeight="12.75" x14ac:dyDescent="0.2"/>
  <cols>
    <col min="1" max="1" width="50.28515625" style="4" bestFit="1" customWidth="1"/>
    <col min="2" max="2" width="11.42578125" style="4"/>
    <col min="3" max="3" width="88.28515625" style="4" customWidth="1"/>
    <col min="4" max="16384" width="11.42578125" style="4"/>
  </cols>
  <sheetData>
    <row r="1" spans="1:3" x14ac:dyDescent="0.2">
      <c r="A1" s="1" t="s">
        <v>185</v>
      </c>
    </row>
    <row r="2" spans="1:3" x14ac:dyDescent="0.2">
      <c r="A2" s="1" t="s">
        <v>404</v>
      </c>
    </row>
    <row r="4" spans="1:3" x14ac:dyDescent="0.2">
      <c r="A4" s="99" t="s">
        <v>186</v>
      </c>
      <c r="B4" s="99" t="s">
        <v>187</v>
      </c>
      <c r="C4" s="9" t="s">
        <v>188</v>
      </c>
    </row>
    <row r="5" spans="1:3" x14ac:dyDescent="0.2">
      <c r="A5" s="100" t="s">
        <v>520</v>
      </c>
      <c r="B5" s="603">
        <v>4.3999999999999595E-3</v>
      </c>
      <c r="C5" s="186" t="s">
        <v>418</v>
      </c>
    </row>
    <row r="6" spans="1:3" x14ac:dyDescent="0.2">
      <c r="A6" s="101" t="s">
        <v>432</v>
      </c>
      <c r="B6" s="603">
        <v>4.9999999999994493E-4</v>
      </c>
      <c r="C6" s="186" t="s">
        <v>418</v>
      </c>
    </row>
    <row r="7" spans="1:3" x14ac:dyDescent="0.2">
      <c r="A7" s="101" t="s">
        <v>405</v>
      </c>
      <c r="B7" s="1069">
        <v>386</v>
      </c>
      <c r="C7" s="1063" t="s">
        <v>419</v>
      </c>
    </row>
    <row r="8" spans="1:3" x14ac:dyDescent="0.2">
      <c r="A8" s="7" t="s">
        <v>189</v>
      </c>
      <c r="B8" s="1070"/>
      <c r="C8" s="1064"/>
    </row>
    <row r="9" spans="1:3" x14ac:dyDescent="0.2">
      <c r="A9" s="101" t="s">
        <v>369</v>
      </c>
      <c r="B9" s="1061">
        <v>374</v>
      </c>
      <c r="C9" s="1063" t="s">
        <v>433</v>
      </c>
    </row>
    <row r="10" spans="1:3" x14ac:dyDescent="0.2">
      <c r="A10" s="102" t="s">
        <v>189</v>
      </c>
      <c r="B10" s="1062"/>
      <c r="C10" s="1064"/>
    </row>
    <row r="11" spans="1:3" x14ac:dyDescent="0.2">
      <c r="A11" s="417" t="s">
        <v>439</v>
      </c>
      <c r="B11" s="1065">
        <v>3.992273438220114E-3</v>
      </c>
      <c r="C11" s="1067" t="s">
        <v>440</v>
      </c>
    </row>
    <row r="12" spans="1:3" x14ac:dyDescent="0.2">
      <c r="A12" s="604" t="s">
        <v>15</v>
      </c>
      <c r="B12" s="1066"/>
      <c r="C12" s="1068"/>
    </row>
    <row r="13" spans="1:3" x14ac:dyDescent="0.2">
      <c r="A13" s="103" t="s">
        <v>190</v>
      </c>
    </row>
  </sheetData>
  <mergeCells count="6">
    <mergeCell ref="B9:B10"/>
    <mergeCell ref="C9:C10"/>
    <mergeCell ref="B11:B12"/>
    <mergeCell ref="C11:C12"/>
    <mergeCell ref="B7:B8"/>
    <mergeCell ref="C7:C8"/>
  </mergeCell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BB2BF-A2B1-467A-9D5E-432183938D93}">
  <sheetPr codeName="Hoja16"/>
  <dimension ref="A1:D47"/>
  <sheetViews>
    <sheetView zoomScaleNormal="100" workbookViewId="0">
      <selection activeCell="D16" sqref="D16"/>
    </sheetView>
  </sheetViews>
  <sheetFormatPr baseColWidth="10" defaultColWidth="11.42578125" defaultRowHeight="15" customHeight="1" x14ac:dyDescent="0.2"/>
  <cols>
    <col min="1" max="1" width="86.7109375" style="4" customWidth="1"/>
    <col min="2" max="2" width="29.140625" style="4" customWidth="1"/>
    <col min="3" max="16384" width="11.42578125" style="4"/>
  </cols>
  <sheetData>
    <row r="1" spans="1:3" ht="12.75" x14ac:dyDescent="0.2">
      <c r="A1" s="1" t="s">
        <v>191</v>
      </c>
    </row>
    <row r="2" spans="1:3" ht="12.75" x14ac:dyDescent="0.2">
      <c r="A2" s="1" t="s">
        <v>406</v>
      </c>
    </row>
    <row r="4" spans="1:3" ht="12.75" x14ac:dyDescent="0.2">
      <c r="A4" s="9" t="s">
        <v>186</v>
      </c>
      <c r="B4" s="187" t="s">
        <v>192</v>
      </c>
      <c r="C4" s="187" t="s">
        <v>187</v>
      </c>
    </row>
    <row r="5" spans="1:3" ht="12.75" x14ac:dyDescent="0.2">
      <c r="A5" s="1073" t="s">
        <v>434</v>
      </c>
      <c r="B5" s="584" t="s">
        <v>408</v>
      </c>
      <c r="C5" s="585">
        <v>195208.37844395998</v>
      </c>
    </row>
    <row r="6" spans="1:3" ht="12.75" x14ac:dyDescent="0.2">
      <c r="A6" s="1004"/>
      <c r="B6" s="586" t="s">
        <v>371</v>
      </c>
      <c r="C6" s="587">
        <v>191532.25351392489</v>
      </c>
    </row>
    <row r="7" spans="1:3" ht="12.75" x14ac:dyDescent="0.2">
      <c r="A7" s="1073" t="s">
        <v>435</v>
      </c>
      <c r="B7" s="584" t="s">
        <v>408</v>
      </c>
      <c r="C7" s="588">
        <v>196066.27606177953</v>
      </c>
    </row>
    <row r="8" spans="1:3" ht="13.15" customHeight="1" x14ac:dyDescent="0.2">
      <c r="A8" s="1004"/>
      <c r="B8" s="589" t="s">
        <v>371</v>
      </c>
      <c r="C8" s="587">
        <v>191632.2946288547</v>
      </c>
    </row>
    <row r="9" spans="1:3" ht="12.75" x14ac:dyDescent="0.2">
      <c r="A9" s="670" t="s">
        <v>436</v>
      </c>
      <c r="B9" s="590" t="s">
        <v>407</v>
      </c>
      <c r="C9" s="629">
        <v>3.9258333333332951E-2</v>
      </c>
    </row>
    <row r="10" spans="1:3" ht="12.75" x14ac:dyDescent="0.2">
      <c r="A10" s="1063" t="s">
        <v>193</v>
      </c>
      <c r="B10" s="706" t="s">
        <v>407</v>
      </c>
      <c r="C10" s="630">
        <v>943.58241935483863</v>
      </c>
    </row>
    <row r="11" spans="1:3" ht="13.9" customHeight="1" x14ac:dyDescent="0.2">
      <c r="A11" s="1071"/>
      <c r="B11" s="708" t="s">
        <v>420</v>
      </c>
      <c r="C11" s="453">
        <v>872.01402406983755</v>
      </c>
    </row>
    <row r="12" spans="1:3" ht="12.75" x14ac:dyDescent="0.2">
      <c r="A12" s="707"/>
      <c r="B12" s="709" t="s">
        <v>563</v>
      </c>
      <c r="C12" s="598">
        <v>945.50238095238103</v>
      </c>
    </row>
    <row r="13" spans="1:3" ht="12.75" x14ac:dyDescent="0.2">
      <c r="A13" s="707"/>
      <c r="B13" s="710" t="s">
        <v>564</v>
      </c>
      <c r="C13" s="598">
        <v>935.3870967741932</v>
      </c>
    </row>
    <row r="14" spans="1:3" ht="12.75" x14ac:dyDescent="0.2">
      <c r="A14" s="707"/>
      <c r="B14" s="710" t="s">
        <v>565</v>
      </c>
      <c r="C14" s="598">
        <v>931.57377049180343</v>
      </c>
    </row>
    <row r="15" spans="1:3" ht="12.75" x14ac:dyDescent="0.2">
      <c r="A15" s="707"/>
      <c r="B15" s="711" t="s">
        <v>566</v>
      </c>
      <c r="C15" s="598">
        <v>961.64177419354849</v>
      </c>
    </row>
    <row r="16" spans="1:3" ht="12.75" x14ac:dyDescent="0.2">
      <c r="A16" s="1063" t="s">
        <v>194</v>
      </c>
      <c r="B16" s="706" t="s">
        <v>407</v>
      </c>
      <c r="C16" s="630">
        <v>414.89141437200112</v>
      </c>
    </row>
    <row r="17" spans="1:4" ht="12.75" x14ac:dyDescent="0.2">
      <c r="A17" s="1071"/>
      <c r="B17" s="712" t="s">
        <v>370</v>
      </c>
      <c r="C17" s="598">
        <v>384.54532918132156</v>
      </c>
    </row>
    <row r="18" spans="1:4" ht="12.75" x14ac:dyDescent="0.2">
      <c r="A18" s="713"/>
      <c r="B18" s="709" t="s">
        <v>563</v>
      </c>
      <c r="C18" s="630">
        <v>382.7546687050471</v>
      </c>
    </row>
    <row r="19" spans="1:4" ht="12.75" x14ac:dyDescent="0.2">
      <c r="A19" s="713"/>
      <c r="B19" s="710" t="s">
        <v>564</v>
      </c>
      <c r="C19" s="598">
        <v>442.37961996755291</v>
      </c>
      <c r="D19" s="58"/>
    </row>
    <row r="20" spans="1:4" ht="12.75" x14ac:dyDescent="0.2">
      <c r="A20" s="713"/>
      <c r="B20" s="710" t="s">
        <v>565</v>
      </c>
      <c r="C20" s="598">
        <v>417.7478740985577</v>
      </c>
    </row>
    <row r="21" spans="1:4" ht="12.75" x14ac:dyDescent="0.2">
      <c r="A21" s="713"/>
      <c r="B21" s="711" t="s">
        <v>566</v>
      </c>
      <c r="C21" s="453">
        <v>416.99573230743408</v>
      </c>
    </row>
    <row r="22" spans="1:4" ht="15" customHeight="1" x14ac:dyDescent="0.2">
      <c r="A22" s="709" t="s">
        <v>567</v>
      </c>
      <c r="B22" s="714" t="s">
        <v>563</v>
      </c>
      <c r="C22" s="598">
        <v>384.23788804176723</v>
      </c>
    </row>
    <row r="23" spans="1:4" ht="15" customHeight="1" x14ac:dyDescent="0.2">
      <c r="A23" s="707"/>
      <c r="B23" s="715" t="s">
        <v>564</v>
      </c>
      <c r="C23" s="598">
        <v>461.48515800851555</v>
      </c>
    </row>
    <row r="24" spans="1:4" ht="15" customHeight="1" x14ac:dyDescent="0.2">
      <c r="A24" s="707"/>
      <c r="B24" s="715" t="s">
        <v>565</v>
      </c>
      <c r="C24" s="598">
        <v>423.43369327156978</v>
      </c>
    </row>
    <row r="25" spans="1:4" ht="15" customHeight="1" x14ac:dyDescent="0.2">
      <c r="A25" s="671"/>
      <c r="B25" s="715" t="s">
        <v>566</v>
      </c>
      <c r="C25" s="598">
        <v>377.78116668276533</v>
      </c>
    </row>
    <row r="26" spans="1:4" ht="15" customHeight="1" x14ac:dyDescent="0.2">
      <c r="A26" s="670" t="s">
        <v>195</v>
      </c>
      <c r="B26" s="706" t="s">
        <v>408</v>
      </c>
      <c r="C26" s="572">
        <v>1284.1053770000001</v>
      </c>
    </row>
    <row r="27" spans="1:4" ht="15" customHeight="1" x14ac:dyDescent="0.2">
      <c r="A27" s="713"/>
      <c r="B27" s="709" t="s">
        <v>563</v>
      </c>
      <c r="C27" s="716">
        <v>291.82045138899997</v>
      </c>
    </row>
    <row r="28" spans="1:4" ht="15" customHeight="1" x14ac:dyDescent="0.2">
      <c r="A28" s="713"/>
      <c r="B28" s="710" t="s">
        <v>564</v>
      </c>
      <c r="C28" s="683">
        <v>291.57903499999998</v>
      </c>
    </row>
    <row r="29" spans="1:4" ht="15" customHeight="1" x14ac:dyDescent="0.2">
      <c r="A29" s="713"/>
      <c r="B29" s="710" t="s">
        <v>565</v>
      </c>
      <c r="C29" s="683">
        <v>318.30767599999996</v>
      </c>
    </row>
    <row r="30" spans="1:4" ht="15" customHeight="1" x14ac:dyDescent="0.2">
      <c r="A30" s="713"/>
      <c r="B30" s="711" t="s">
        <v>566</v>
      </c>
      <c r="C30" s="619">
        <v>382.398212</v>
      </c>
    </row>
    <row r="31" spans="1:4" ht="15" customHeight="1" x14ac:dyDescent="0.2">
      <c r="A31" s="1063" t="s">
        <v>196</v>
      </c>
      <c r="B31" s="712" t="s">
        <v>408</v>
      </c>
      <c r="C31" s="223">
        <v>2996.2</v>
      </c>
    </row>
    <row r="32" spans="1:4" ht="15" customHeight="1" x14ac:dyDescent="0.2">
      <c r="A32" s="1071"/>
      <c r="B32" s="708" t="s">
        <v>371</v>
      </c>
      <c r="C32" s="223">
        <v>2735.5780222713947</v>
      </c>
    </row>
    <row r="33" spans="1:3" ht="15" customHeight="1" x14ac:dyDescent="0.2">
      <c r="A33" s="707"/>
      <c r="B33" s="714" t="s">
        <v>563</v>
      </c>
      <c r="C33" s="716">
        <v>719.7690052986145</v>
      </c>
    </row>
    <row r="34" spans="1:3" ht="15" customHeight="1" x14ac:dyDescent="0.2">
      <c r="A34" s="707"/>
      <c r="B34" s="715" t="s">
        <v>564</v>
      </c>
      <c r="C34" s="683">
        <v>739.73678731918335</v>
      </c>
    </row>
    <row r="35" spans="1:3" ht="15" customHeight="1" x14ac:dyDescent="0.2">
      <c r="A35" s="707"/>
      <c r="B35" s="715" t="s">
        <v>565</v>
      </c>
      <c r="C35" s="683">
        <v>758.68005704879761</v>
      </c>
    </row>
    <row r="36" spans="1:3" ht="15" customHeight="1" x14ac:dyDescent="0.2">
      <c r="A36" s="671"/>
      <c r="B36" s="717" t="s">
        <v>566</v>
      </c>
      <c r="C36" s="619">
        <v>778.01415033340459</v>
      </c>
    </row>
    <row r="37" spans="1:3" ht="15" customHeight="1" x14ac:dyDescent="0.2">
      <c r="A37" s="718" t="s">
        <v>568</v>
      </c>
      <c r="B37" s="592" t="s">
        <v>370</v>
      </c>
      <c r="C37" s="719">
        <v>5.244999999999999E-2</v>
      </c>
    </row>
    <row r="38" spans="1:3" ht="15" customHeight="1" x14ac:dyDescent="0.2">
      <c r="A38" s="605" t="s">
        <v>569</v>
      </c>
      <c r="B38" s="592" t="s">
        <v>370</v>
      </c>
      <c r="C38" s="593">
        <v>0.05</v>
      </c>
    </row>
    <row r="39" spans="1:3" ht="15" customHeight="1" x14ac:dyDescent="0.2">
      <c r="A39" s="186" t="s">
        <v>570</v>
      </c>
      <c r="B39" s="592" t="s">
        <v>370</v>
      </c>
      <c r="C39" s="593">
        <v>0.25583850000000002</v>
      </c>
    </row>
    <row r="40" spans="1:3" ht="15" customHeight="1" x14ac:dyDescent="0.2">
      <c r="A40" s="186" t="s">
        <v>571</v>
      </c>
      <c r="B40" s="592" t="s">
        <v>370</v>
      </c>
      <c r="C40" s="593">
        <v>0.25650000000000001</v>
      </c>
    </row>
    <row r="41" spans="1:3" ht="15" customHeight="1" x14ac:dyDescent="0.2">
      <c r="A41" s="186" t="s">
        <v>437</v>
      </c>
      <c r="B41" s="592" t="s">
        <v>407</v>
      </c>
      <c r="C41" s="593">
        <v>0.34074827727560508</v>
      </c>
    </row>
    <row r="42" spans="1:3" ht="15" customHeight="1" x14ac:dyDescent="0.2">
      <c r="A42" s="186" t="s">
        <v>438</v>
      </c>
      <c r="B42" s="592" t="s">
        <v>407</v>
      </c>
      <c r="C42" s="593">
        <v>0.32490863999999997</v>
      </c>
    </row>
    <row r="43" spans="1:3" ht="15" customHeight="1" x14ac:dyDescent="0.2">
      <c r="A43" s="186" t="s">
        <v>197</v>
      </c>
      <c r="B43" s="592" t="s">
        <v>407</v>
      </c>
      <c r="C43" s="594">
        <v>0.93</v>
      </c>
    </row>
    <row r="44" spans="1:3" ht="15" customHeight="1" x14ac:dyDescent="0.2">
      <c r="A44" s="1072" t="s">
        <v>198</v>
      </c>
      <c r="B44" s="591" t="s">
        <v>408</v>
      </c>
      <c r="C44" s="572">
        <v>16534.4082862588</v>
      </c>
    </row>
    <row r="45" spans="1:3" ht="15" customHeight="1" x14ac:dyDescent="0.2">
      <c r="A45" s="1072"/>
      <c r="B45" s="590" t="s">
        <v>371</v>
      </c>
      <c r="C45" s="225">
        <v>17862.6429730374</v>
      </c>
    </row>
    <row r="46" spans="1:3" ht="15" customHeight="1" x14ac:dyDescent="0.2">
      <c r="A46" s="724" t="s">
        <v>598</v>
      </c>
      <c r="B46" s="724"/>
      <c r="C46" s="724"/>
    </row>
    <row r="47" spans="1:3" ht="15" customHeight="1" x14ac:dyDescent="0.2">
      <c r="A47" s="103" t="s">
        <v>190</v>
      </c>
    </row>
  </sheetData>
  <mergeCells count="6">
    <mergeCell ref="A31:A32"/>
    <mergeCell ref="A44:A45"/>
    <mergeCell ref="A7:A8"/>
    <mergeCell ref="A5:A6"/>
    <mergeCell ref="A10:A11"/>
    <mergeCell ref="A16:A17"/>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87CBEB-B027-48A5-B754-D62579972A38}">
  <sheetPr codeName="Hoja17"/>
  <dimension ref="A1:L28"/>
  <sheetViews>
    <sheetView zoomScaleNormal="100" workbookViewId="0">
      <selection activeCell="D21" sqref="D21"/>
    </sheetView>
  </sheetViews>
  <sheetFormatPr baseColWidth="10" defaultColWidth="11.42578125" defaultRowHeight="12.75" x14ac:dyDescent="0.2"/>
  <cols>
    <col min="1" max="1" width="55.28515625" style="18" customWidth="1"/>
    <col min="2" max="4" width="12.5703125" style="18" customWidth="1"/>
    <col min="5" max="16384" width="11.42578125" style="18"/>
  </cols>
  <sheetData>
    <row r="1" spans="1:12" x14ac:dyDescent="0.2">
      <c r="A1" s="1" t="s">
        <v>199</v>
      </c>
      <c r="B1" s="4"/>
      <c r="C1" s="4"/>
      <c r="D1" s="4"/>
    </row>
    <row r="2" spans="1:12" x14ac:dyDescent="0.2">
      <c r="A2" s="1" t="s">
        <v>409</v>
      </c>
      <c r="B2" s="4"/>
      <c r="C2" s="4"/>
      <c r="D2" s="4"/>
    </row>
    <row r="3" spans="1:12" x14ac:dyDescent="0.2">
      <c r="A3" s="2" t="s">
        <v>403</v>
      </c>
      <c r="B3" s="4"/>
      <c r="C3" s="4"/>
      <c r="D3" s="4"/>
    </row>
    <row r="4" spans="1:12" x14ac:dyDescent="0.2">
      <c r="A4" s="4"/>
      <c r="B4" s="4"/>
      <c r="C4" s="4"/>
      <c r="D4" s="4"/>
    </row>
    <row r="5" spans="1:12" ht="38.25" x14ac:dyDescent="0.2">
      <c r="A5" s="187" t="s">
        <v>200</v>
      </c>
      <c r="B5" s="187" t="s">
        <v>201</v>
      </c>
      <c r="C5" s="187" t="s">
        <v>202</v>
      </c>
      <c r="D5" s="187" t="s">
        <v>203</v>
      </c>
    </row>
    <row r="6" spans="1:12" x14ac:dyDescent="0.2">
      <c r="A6" s="104" t="s">
        <v>204</v>
      </c>
      <c r="B6" s="105">
        <v>51222540.222000003</v>
      </c>
      <c r="C6" s="106">
        <v>-337056.93870520592</v>
      </c>
      <c r="D6" s="105">
        <v>51559597.160705209</v>
      </c>
      <c r="E6" s="42"/>
      <c r="F6" s="42"/>
      <c r="G6" s="42"/>
      <c r="H6" s="42"/>
      <c r="J6" s="42"/>
      <c r="K6" s="42"/>
      <c r="L6" s="42"/>
    </row>
    <row r="7" spans="1:12" x14ac:dyDescent="0.2">
      <c r="A7" s="107" t="s">
        <v>205</v>
      </c>
      <c r="B7" s="108">
        <v>12637428.818</v>
      </c>
      <c r="C7" s="109">
        <v>-10301.126558609307</v>
      </c>
      <c r="D7" s="108">
        <v>12647729.944558609</v>
      </c>
      <c r="E7" s="42"/>
      <c r="F7" s="42"/>
      <c r="G7" s="42"/>
      <c r="H7" s="42"/>
      <c r="J7" s="42"/>
      <c r="K7" s="42"/>
      <c r="L7" s="42"/>
    </row>
    <row r="8" spans="1:12" x14ac:dyDescent="0.2">
      <c r="A8" s="107" t="s">
        <v>410</v>
      </c>
      <c r="B8" s="108">
        <v>-13817399.67499999</v>
      </c>
      <c r="C8" s="109">
        <v>16517.53083248809</v>
      </c>
      <c r="D8" s="108">
        <v>-13833917.205832478</v>
      </c>
      <c r="E8" s="42"/>
      <c r="F8" s="42"/>
      <c r="G8" s="42"/>
      <c r="H8" s="42"/>
      <c r="J8" s="42"/>
      <c r="K8" s="42"/>
      <c r="L8" s="42"/>
    </row>
    <row r="9" spans="1:12" x14ac:dyDescent="0.2">
      <c r="A9" s="107" t="s">
        <v>206</v>
      </c>
      <c r="B9" s="108">
        <v>8354142.8100000005</v>
      </c>
      <c r="C9" s="109">
        <v>-67020.631358264014</v>
      </c>
      <c r="D9" s="108">
        <v>8421163.4413582645</v>
      </c>
      <c r="E9" s="42"/>
      <c r="F9" s="42"/>
      <c r="G9" s="42"/>
      <c r="H9" s="42"/>
      <c r="J9" s="42"/>
      <c r="K9" s="42"/>
      <c r="L9" s="42"/>
    </row>
    <row r="10" spans="1:12" x14ac:dyDescent="0.2">
      <c r="A10" s="107" t="s">
        <v>207</v>
      </c>
      <c r="B10" s="108">
        <v>12501372.221000001</v>
      </c>
      <c r="C10" s="109">
        <v>-131866.67830416374</v>
      </c>
      <c r="D10" s="108">
        <v>12633238.899304165</v>
      </c>
      <c r="E10" s="42"/>
      <c r="F10" s="42"/>
      <c r="G10" s="42"/>
      <c r="H10" s="42"/>
      <c r="J10" s="42"/>
      <c r="K10" s="42"/>
      <c r="L10" s="42"/>
    </row>
    <row r="11" spans="1:12" x14ac:dyDescent="0.2">
      <c r="A11" s="107" t="s">
        <v>208</v>
      </c>
      <c r="B11" s="108">
        <v>31628024.848999992</v>
      </c>
      <c r="C11" s="109">
        <v>-144742.56004105136</v>
      </c>
      <c r="D11" s="108">
        <v>31772767.409041043</v>
      </c>
      <c r="E11" s="42"/>
      <c r="F11" s="42"/>
      <c r="G11" s="42"/>
      <c r="H11" s="42"/>
      <c r="J11" s="42"/>
      <c r="K11" s="42"/>
      <c r="L11" s="42"/>
    </row>
    <row r="12" spans="1:12" x14ac:dyDescent="0.2">
      <c r="A12" s="107" t="s">
        <v>209</v>
      </c>
      <c r="B12" s="108">
        <v>-81028.800999999978</v>
      </c>
      <c r="C12" s="109">
        <v>356.52672439999878</v>
      </c>
      <c r="D12" s="108">
        <v>-81385.327724399976</v>
      </c>
      <c r="E12" s="42"/>
      <c r="F12" s="42"/>
      <c r="G12" s="42"/>
      <c r="H12" s="42"/>
      <c r="J12" s="42"/>
      <c r="K12" s="42"/>
      <c r="L12" s="42"/>
    </row>
    <row r="13" spans="1:12" x14ac:dyDescent="0.2">
      <c r="A13" s="110" t="s">
        <v>210</v>
      </c>
      <c r="B13" s="111">
        <v>3019529.3539999998</v>
      </c>
      <c r="C13" s="112">
        <v>-15550.343708325177</v>
      </c>
      <c r="D13" s="111">
        <v>3035079.697708325</v>
      </c>
      <c r="E13" s="42"/>
      <c r="F13" s="42"/>
      <c r="G13" s="42"/>
      <c r="H13" s="42"/>
      <c r="J13" s="42"/>
      <c r="K13" s="42"/>
      <c r="L13" s="42"/>
    </row>
    <row r="14" spans="1:12" x14ac:dyDescent="0.2">
      <c r="A14" s="110" t="s">
        <v>211</v>
      </c>
      <c r="B14" s="111">
        <v>1345084.7532215002</v>
      </c>
      <c r="C14" s="112">
        <v>621247.84206239239</v>
      </c>
      <c r="D14" s="111">
        <v>723836.91115910781</v>
      </c>
      <c r="E14" s="42"/>
      <c r="F14" s="42"/>
      <c r="G14" s="42"/>
      <c r="H14" s="42"/>
      <c r="J14" s="42"/>
      <c r="K14" s="42"/>
      <c r="L14" s="42"/>
    </row>
    <row r="15" spans="1:12" x14ac:dyDescent="0.2">
      <c r="A15" s="110" t="s">
        <v>212</v>
      </c>
      <c r="B15" s="111">
        <v>3447178.514980929</v>
      </c>
      <c r="C15" s="112">
        <v>602426.74656191468</v>
      </c>
      <c r="D15" s="111">
        <v>2844751.7684190143</v>
      </c>
      <c r="E15" s="42"/>
      <c r="F15" s="42"/>
      <c r="G15" s="42"/>
      <c r="H15" s="42"/>
      <c r="J15" s="42"/>
      <c r="K15" s="42"/>
      <c r="L15" s="42"/>
    </row>
    <row r="16" spans="1:12" x14ac:dyDescent="0.2">
      <c r="A16" s="113" t="s">
        <v>213</v>
      </c>
      <c r="B16" s="108">
        <v>908949.38603117818</v>
      </c>
      <c r="C16" s="109">
        <v>89340.302372341859</v>
      </c>
      <c r="D16" s="108">
        <v>819609.08365883632</v>
      </c>
      <c r="E16" s="42"/>
      <c r="F16" s="42"/>
      <c r="G16" s="42"/>
      <c r="H16" s="42"/>
      <c r="J16" s="42"/>
      <c r="K16" s="42"/>
      <c r="L16" s="42"/>
    </row>
    <row r="17" spans="1:12" x14ac:dyDescent="0.2">
      <c r="A17" s="114" t="s">
        <v>411</v>
      </c>
      <c r="B17" s="108">
        <v>464328.30484859162</v>
      </c>
      <c r="C17" s="83">
        <v>44659.90297442436</v>
      </c>
      <c r="D17" s="108">
        <v>419668.40187416726</v>
      </c>
      <c r="E17" s="42"/>
      <c r="F17" s="42"/>
      <c r="G17" s="677"/>
      <c r="H17" s="42"/>
      <c r="J17" s="42"/>
      <c r="K17" s="42"/>
      <c r="L17" s="42"/>
    </row>
    <row r="18" spans="1:12" x14ac:dyDescent="0.2">
      <c r="A18" s="114" t="s">
        <v>214</v>
      </c>
      <c r="B18" s="108">
        <v>769607.47901767562</v>
      </c>
      <c r="C18" s="109">
        <v>53592.452892154455</v>
      </c>
      <c r="D18" s="108">
        <v>716015.02612552117</v>
      </c>
      <c r="E18" s="42"/>
      <c r="F18" s="42"/>
      <c r="G18" s="42"/>
      <c r="H18" s="42"/>
      <c r="J18" s="42"/>
      <c r="K18" s="42"/>
      <c r="L18" s="42"/>
    </row>
    <row r="19" spans="1:12" x14ac:dyDescent="0.2">
      <c r="A19" s="114" t="s">
        <v>412</v>
      </c>
      <c r="B19" s="108">
        <v>-324986.39783508901</v>
      </c>
      <c r="C19" s="109">
        <v>-8912.0534942370723</v>
      </c>
      <c r="D19" s="108">
        <v>-316074.34434085194</v>
      </c>
      <c r="E19" s="42"/>
      <c r="F19" s="42"/>
      <c r="G19" s="42"/>
      <c r="H19" s="42"/>
      <c r="J19" s="42"/>
      <c r="K19" s="42"/>
      <c r="L19" s="42"/>
    </row>
    <row r="20" spans="1:12" x14ac:dyDescent="0.2">
      <c r="A20" s="113" t="s">
        <v>215</v>
      </c>
      <c r="B20" s="108">
        <v>2121068.7469676989</v>
      </c>
      <c r="C20" s="109">
        <v>239750.61372931628</v>
      </c>
      <c r="D20" s="108">
        <v>1881318.1332383826</v>
      </c>
      <c r="E20" s="42"/>
      <c r="F20" s="42"/>
      <c r="G20" s="42"/>
      <c r="H20" s="42"/>
      <c r="J20" s="42"/>
      <c r="K20" s="42"/>
      <c r="L20" s="42"/>
    </row>
    <row r="21" spans="1:12" x14ac:dyDescent="0.2">
      <c r="A21" s="114" t="s">
        <v>413</v>
      </c>
      <c r="B21" s="108">
        <v>2227482.1888937312</v>
      </c>
      <c r="C21" s="83">
        <v>139176.5778413685</v>
      </c>
      <c r="D21" s="108">
        <v>2088305.6110523627</v>
      </c>
      <c r="E21" s="42"/>
      <c r="F21" s="42"/>
      <c r="G21" s="42"/>
      <c r="H21" s="42"/>
      <c r="J21" s="42"/>
      <c r="K21" s="42"/>
      <c r="L21" s="42"/>
    </row>
    <row r="22" spans="1:12" x14ac:dyDescent="0.2">
      <c r="A22" s="114" t="s">
        <v>216</v>
      </c>
      <c r="B22" s="108">
        <v>2325147.0967317545</v>
      </c>
      <c r="C22" s="109">
        <v>167254.35770864924</v>
      </c>
      <c r="D22" s="108">
        <v>2157892.7390231052</v>
      </c>
      <c r="E22" s="42"/>
      <c r="F22" s="42"/>
      <c r="G22" s="42"/>
      <c r="H22" s="42"/>
      <c r="J22" s="42"/>
      <c r="K22" s="42"/>
      <c r="L22" s="42"/>
    </row>
    <row r="23" spans="1:12" x14ac:dyDescent="0.2">
      <c r="A23" s="114" t="s">
        <v>414</v>
      </c>
      <c r="B23" s="11">
        <v>-2431560.5386577868</v>
      </c>
      <c r="C23" s="83">
        <v>-66680.321820701007</v>
      </c>
      <c r="D23" s="11">
        <v>-2364880.2168370858</v>
      </c>
      <c r="E23" s="42"/>
      <c r="F23" s="42"/>
      <c r="G23" s="42"/>
      <c r="H23" s="42"/>
      <c r="J23" s="42"/>
      <c r="K23" s="42"/>
      <c r="L23" s="42"/>
    </row>
    <row r="24" spans="1:12" x14ac:dyDescent="0.2">
      <c r="A24" s="113" t="s">
        <v>217</v>
      </c>
      <c r="B24" s="108">
        <v>417160.38198205188</v>
      </c>
      <c r="C24" s="109">
        <v>273335.83046025678</v>
      </c>
      <c r="D24" s="108">
        <v>143824.5515217951</v>
      </c>
      <c r="E24" s="42"/>
      <c r="F24" s="42"/>
      <c r="G24" s="42"/>
      <c r="H24" s="42"/>
      <c r="J24" s="42"/>
      <c r="K24" s="42"/>
      <c r="L24" s="42"/>
    </row>
    <row r="25" spans="1:12" x14ac:dyDescent="0.2">
      <c r="A25" s="110" t="s">
        <v>442</v>
      </c>
      <c r="B25" s="111">
        <v>637831.98731027998</v>
      </c>
      <c r="C25" s="112">
        <v>0</v>
      </c>
      <c r="D25" s="111">
        <v>637831.98731027998</v>
      </c>
      <c r="E25" s="42"/>
      <c r="F25" s="42"/>
      <c r="H25" s="42"/>
      <c r="J25" s="42"/>
      <c r="K25" s="42"/>
      <c r="L25" s="42"/>
    </row>
    <row r="26" spans="1:12" x14ac:dyDescent="0.2">
      <c r="A26" s="110" t="s">
        <v>443</v>
      </c>
      <c r="B26" s="111">
        <v>7611056.2820482198</v>
      </c>
      <c r="C26" s="112">
        <v>0</v>
      </c>
      <c r="D26" s="111">
        <v>7611056.2820482198</v>
      </c>
      <c r="E26" s="42"/>
      <c r="F26" s="42"/>
      <c r="H26" s="42"/>
      <c r="J26" s="42"/>
      <c r="K26" s="42"/>
      <c r="L26" s="42"/>
    </row>
    <row r="27" spans="1:12" x14ac:dyDescent="0.2">
      <c r="A27" s="115" t="s">
        <v>444</v>
      </c>
      <c r="B27" s="12">
        <v>67283221.11356093</v>
      </c>
      <c r="C27" s="12">
        <v>871067.30621077865</v>
      </c>
      <c r="D27" s="12">
        <v>66412153.807350151</v>
      </c>
      <c r="E27" s="42"/>
      <c r="F27" s="42"/>
      <c r="G27" s="42"/>
      <c r="H27" s="42"/>
      <c r="J27" s="42"/>
      <c r="K27" s="42"/>
      <c r="L27" s="42"/>
    </row>
    <row r="28" spans="1:12" x14ac:dyDescent="0.2">
      <c r="A28" s="18" t="s">
        <v>54</v>
      </c>
    </row>
  </sheetData>
  <pageMargins left="0.7" right="0.7" top="0.75" bottom="0.75" header="0.3" footer="0.3"/>
  <pageSetup paperSize="9" orientation="portrait" horizontalDpi="0" verticalDpi="0"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8DAED-0627-4B3B-86EC-B95940D307CE}">
  <sheetPr codeName="Hoja18"/>
  <dimension ref="A1:I23"/>
  <sheetViews>
    <sheetView workbookViewId="0">
      <selection activeCell="F27" sqref="F27"/>
    </sheetView>
  </sheetViews>
  <sheetFormatPr baseColWidth="10" defaultColWidth="11.42578125" defaultRowHeight="12.75" x14ac:dyDescent="0.2"/>
  <cols>
    <col min="1" max="1" width="42.85546875" style="18" customWidth="1"/>
    <col min="2" max="3" width="11.85546875" style="18" customWidth="1"/>
    <col min="4" max="16384" width="11.42578125" style="18"/>
  </cols>
  <sheetData>
    <row r="1" spans="1:9" x14ac:dyDescent="0.2">
      <c r="A1" s="180" t="s">
        <v>218</v>
      </c>
    </row>
    <row r="2" spans="1:9" x14ac:dyDescent="0.2">
      <c r="A2" s="180" t="s">
        <v>415</v>
      </c>
    </row>
    <row r="3" spans="1:9" x14ac:dyDescent="0.2">
      <c r="A3" s="116" t="s">
        <v>402</v>
      </c>
    </row>
    <row r="5" spans="1:9" x14ac:dyDescent="0.2">
      <c r="A5" s="595"/>
      <c r="B5" s="22" t="s">
        <v>28</v>
      </c>
      <c r="C5" s="76" t="s">
        <v>29</v>
      </c>
    </row>
    <row r="6" spans="1:9" ht="14.25" x14ac:dyDescent="0.2">
      <c r="A6" s="118" t="s">
        <v>445</v>
      </c>
      <c r="B6" s="519">
        <v>-8880648.3283929825</v>
      </c>
      <c r="C6" s="596">
        <v>-2.8925470101141095</v>
      </c>
      <c r="E6" s="42"/>
      <c r="H6" s="42"/>
      <c r="I6" s="42"/>
    </row>
    <row r="7" spans="1:9" ht="14.25" x14ac:dyDescent="0.2">
      <c r="A7" s="119" t="s">
        <v>446</v>
      </c>
      <c r="B7" s="519">
        <v>871067.30621077598</v>
      </c>
      <c r="C7" s="597">
        <v>0.28371837719691256</v>
      </c>
      <c r="E7" s="42"/>
      <c r="F7" s="42"/>
      <c r="H7" s="42"/>
      <c r="I7" s="42"/>
    </row>
    <row r="8" spans="1:9" x14ac:dyDescent="0.2">
      <c r="A8" s="120" t="s">
        <v>219</v>
      </c>
      <c r="B8" s="518">
        <v>-337056.93870520592</v>
      </c>
      <c r="C8" s="598">
        <v>-0.10978399371731262</v>
      </c>
      <c r="E8" s="42"/>
      <c r="H8" s="42"/>
      <c r="I8" s="42"/>
    </row>
    <row r="9" spans="1:9" x14ac:dyDescent="0.2">
      <c r="A9" s="120" t="s">
        <v>220</v>
      </c>
      <c r="B9" s="518">
        <v>-15550.343708325177</v>
      </c>
      <c r="C9" s="598">
        <v>-5.0649568068080707E-3</v>
      </c>
      <c r="E9" s="42"/>
      <c r="H9" s="42"/>
      <c r="I9" s="42"/>
    </row>
    <row r="10" spans="1:9" x14ac:dyDescent="0.2">
      <c r="A10" s="120" t="s">
        <v>221</v>
      </c>
      <c r="B10" s="518">
        <v>621247.84206239239</v>
      </c>
      <c r="C10" s="598">
        <v>0.20234880626362936</v>
      </c>
      <c r="E10" s="677"/>
      <c r="H10" s="42"/>
      <c r="I10" s="42"/>
    </row>
    <row r="11" spans="1:9" x14ac:dyDescent="0.2">
      <c r="A11" s="120" t="s">
        <v>222</v>
      </c>
      <c r="B11" s="518">
        <v>602426.74656191468</v>
      </c>
      <c r="C11" s="598">
        <v>0.1962185214574039</v>
      </c>
      <c r="E11" s="42"/>
      <c r="H11" s="42"/>
      <c r="I11" s="42"/>
    </row>
    <row r="12" spans="1:9" x14ac:dyDescent="0.2">
      <c r="A12" s="120" t="s">
        <v>447</v>
      </c>
      <c r="B12" s="518">
        <v>0</v>
      </c>
      <c r="C12" s="598">
        <v>0</v>
      </c>
      <c r="E12" s="42"/>
      <c r="H12" s="42"/>
      <c r="I12" s="42"/>
    </row>
    <row r="13" spans="1:9" ht="14.25" x14ac:dyDescent="0.2">
      <c r="A13" s="119" t="s">
        <v>448</v>
      </c>
      <c r="B13" s="519">
        <v>-9751715.6346037593</v>
      </c>
      <c r="C13" s="597">
        <v>-3.1762653873110223</v>
      </c>
      <c r="E13" s="42"/>
      <c r="H13" s="42"/>
      <c r="I13" s="42"/>
    </row>
    <row r="14" spans="1:9" x14ac:dyDescent="0.2">
      <c r="A14" s="6" t="s">
        <v>223</v>
      </c>
      <c r="B14" s="599">
        <v>630069.80943000002</v>
      </c>
      <c r="C14" s="598">
        <v>0.20522224009288173</v>
      </c>
      <c r="D14" s="37"/>
      <c r="E14" s="42"/>
      <c r="F14" s="37"/>
      <c r="H14" s="42"/>
      <c r="I14" s="42"/>
    </row>
    <row r="15" spans="1:9" x14ac:dyDescent="0.2">
      <c r="A15" s="6" t="s">
        <v>224</v>
      </c>
      <c r="B15" s="599">
        <v>3769789.8142929999</v>
      </c>
      <c r="C15" s="598">
        <v>1.2278714180392563</v>
      </c>
      <c r="E15" s="42"/>
      <c r="F15" s="37"/>
      <c r="H15" s="42"/>
      <c r="I15" s="42"/>
    </row>
    <row r="16" spans="1:9" x14ac:dyDescent="0.2">
      <c r="A16" s="5" t="s">
        <v>225</v>
      </c>
      <c r="B16" s="600">
        <v>-5740928.323529982</v>
      </c>
      <c r="C16" s="597">
        <v>-1.8698978321677349</v>
      </c>
      <c r="D16" s="42"/>
      <c r="E16" s="30"/>
      <c r="H16" s="42"/>
      <c r="I16" s="42"/>
    </row>
    <row r="17" spans="1:9" x14ac:dyDescent="0.2">
      <c r="A17" s="8" t="s">
        <v>226</v>
      </c>
      <c r="B17" s="601">
        <v>-6611995.6297407588</v>
      </c>
      <c r="C17" s="602">
        <v>-2.1536162093646478</v>
      </c>
      <c r="D17" s="42"/>
      <c r="E17" s="46"/>
      <c r="H17" s="42"/>
      <c r="I17" s="42"/>
    </row>
    <row r="18" spans="1:9" x14ac:dyDescent="0.2">
      <c r="A18" s="210" t="s">
        <v>54</v>
      </c>
    </row>
    <row r="19" spans="1:9" x14ac:dyDescent="0.2">
      <c r="B19" s="42"/>
    </row>
    <row r="20" spans="1:9" x14ac:dyDescent="0.2">
      <c r="C20" s="37"/>
    </row>
    <row r="23" spans="1:9" x14ac:dyDescent="0.2">
      <c r="C23" s="42"/>
    </row>
  </sheetData>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DA9DC-E70C-46CB-BABE-F4D390D65642}">
  <sheetPr codeName="Hoja19"/>
  <dimension ref="A1:C13"/>
  <sheetViews>
    <sheetView workbookViewId="0">
      <selection activeCell="C22" sqref="C22"/>
    </sheetView>
  </sheetViews>
  <sheetFormatPr baseColWidth="10" defaultColWidth="11.42578125" defaultRowHeight="12.75" x14ac:dyDescent="0.2"/>
  <cols>
    <col min="1" max="1" width="51.28515625" style="4" customWidth="1"/>
    <col min="2" max="2" width="11.42578125" style="4"/>
    <col min="3" max="3" width="87.85546875" style="4" customWidth="1"/>
    <col min="4" max="16384" width="11.42578125" style="4"/>
  </cols>
  <sheetData>
    <row r="1" spans="1:3" x14ac:dyDescent="0.2">
      <c r="A1" s="1" t="s">
        <v>227</v>
      </c>
    </row>
    <row r="2" spans="1:3" x14ac:dyDescent="0.2">
      <c r="A2" s="1" t="s">
        <v>497</v>
      </c>
    </row>
    <row r="4" spans="1:3" x14ac:dyDescent="0.2">
      <c r="A4" s="99" t="s">
        <v>186</v>
      </c>
      <c r="B4" s="99" t="s">
        <v>187</v>
      </c>
      <c r="C4" s="9" t="s">
        <v>188</v>
      </c>
    </row>
    <row r="5" spans="1:3" x14ac:dyDescent="0.2">
      <c r="A5" s="100" t="s">
        <v>596</v>
      </c>
      <c r="B5" s="603">
        <v>1.0999999999999899E-2</v>
      </c>
      <c r="C5" s="720" t="s">
        <v>521</v>
      </c>
    </row>
    <row r="6" spans="1:3" x14ac:dyDescent="0.2">
      <c r="A6" s="101" t="s">
        <v>520</v>
      </c>
      <c r="B6" s="603">
        <v>1.0699999999999932E-2</v>
      </c>
      <c r="C6" s="720" t="s">
        <v>521</v>
      </c>
    </row>
    <row r="7" spans="1:3" x14ac:dyDescent="0.2">
      <c r="A7" s="101" t="s">
        <v>498</v>
      </c>
      <c r="B7" s="1069">
        <v>409</v>
      </c>
      <c r="C7" s="1074" t="s">
        <v>522</v>
      </c>
    </row>
    <row r="8" spans="1:3" x14ac:dyDescent="0.2">
      <c r="A8" s="7" t="s">
        <v>189</v>
      </c>
      <c r="B8" s="1070"/>
      <c r="C8" s="1075"/>
    </row>
    <row r="9" spans="1:3" x14ac:dyDescent="0.2">
      <c r="A9" s="101" t="s">
        <v>405</v>
      </c>
      <c r="B9" s="1061">
        <v>386</v>
      </c>
      <c r="C9" s="1074" t="s">
        <v>419</v>
      </c>
    </row>
    <row r="10" spans="1:3" x14ac:dyDescent="0.2">
      <c r="A10" s="102" t="s">
        <v>189</v>
      </c>
      <c r="B10" s="1062"/>
      <c r="C10" s="1075"/>
    </row>
    <row r="11" spans="1:3" ht="12.75" customHeight="1" x14ac:dyDescent="0.2">
      <c r="A11" s="417" t="s">
        <v>439</v>
      </c>
      <c r="B11" s="1076">
        <v>4.8621148683315298E-3</v>
      </c>
      <c r="C11" s="1078" t="s">
        <v>531</v>
      </c>
    </row>
    <row r="12" spans="1:3" x14ac:dyDescent="0.2">
      <c r="A12" s="604" t="s">
        <v>15</v>
      </c>
      <c r="B12" s="1077"/>
      <c r="C12" s="1079"/>
    </row>
    <row r="13" spans="1:3" x14ac:dyDescent="0.2">
      <c r="A13" s="103" t="s">
        <v>190</v>
      </c>
    </row>
  </sheetData>
  <mergeCells count="6">
    <mergeCell ref="B7:B8"/>
    <mergeCell ref="C7:C8"/>
    <mergeCell ref="B9:B10"/>
    <mergeCell ref="C9:C10"/>
    <mergeCell ref="B11:B12"/>
    <mergeCell ref="C11:C12"/>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5F2C45-B12E-40A0-A8D5-2B392601E6C3}">
  <sheetPr codeName="Hoja20"/>
  <dimension ref="A1:C29"/>
  <sheetViews>
    <sheetView zoomScaleNormal="100" workbookViewId="0">
      <selection activeCell="F21" sqref="F21"/>
    </sheetView>
  </sheetViews>
  <sheetFormatPr baseColWidth="10" defaultColWidth="11.42578125" defaultRowHeight="12.75" x14ac:dyDescent="0.2"/>
  <cols>
    <col min="1" max="1" width="87" style="4" customWidth="1"/>
    <col min="2" max="2" width="24.42578125" style="4" customWidth="1"/>
    <col min="3" max="16384" width="11.42578125" style="4"/>
  </cols>
  <sheetData>
    <row r="1" spans="1:3" x14ac:dyDescent="0.2">
      <c r="A1" s="1" t="s">
        <v>228</v>
      </c>
    </row>
    <row r="2" spans="1:3" x14ac:dyDescent="0.2">
      <c r="A2" s="1" t="s">
        <v>499</v>
      </c>
    </row>
    <row r="4" spans="1:3" x14ac:dyDescent="0.2">
      <c r="A4" s="9" t="s">
        <v>186</v>
      </c>
      <c r="B4" s="187" t="s">
        <v>192</v>
      </c>
      <c r="C4" s="187" t="s">
        <v>187</v>
      </c>
    </row>
    <row r="5" spans="1:3" x14ac:dyDescent="0.2">
      <c r="A5" s="1073" t="s">
        <v>434</v>
      </c>
      <c r="B5" s="584" t="s">
        <v>500</v>
      </c>
      <c r="C5" s="585">
        <v>199575.40561818867</v>
      </c>
    </row>
    <row r="6" spans="1:3" x14ac:dyDescent="0.2">
      <c r="A6" s="1004"/>
      <c r="B6" s="586" t="s">
        <v>408</v>
      </c>
      <c r="C6" s="587">
        <v>195208.37844395998</v>
      </c>
    </row>
    <row r="7" spans="1:3" x14ac:dyDescent="0.2">
      <c r="A7" s="1073" t="s">
        <v>435</v>
      </c>
      <c r="B7" s="584" t="s">
        <v>500</v>
      </c>
      <c r="C7" s="588">
        <v>201719.4002670355</v>
      </c>
    </row>
    <row r="8" spans="1:3" ht="15" customHeight="1" x14ac:dyDescent="0.2">
      <c r="A8" s="1004"/>
      <c r="B8" s="589" t="s">
        <v>408</v>
      </c>
      <c r="C8" s="587">
        <v>197359.89474194072</v>
      </c>
    </row>
    <row r="9" spans="1:3" x14ac:dyDescent="0.2">
      <c r="A9" s="670" t="s">
        <v>436</v>
      </c>
      <c r="B9" s="590" t="s">
        <v>501</v>
      </c>
      <c r="C9" s="629">
        <v>4.6686821538501233E-2</v>
      </c>
    </row>
    <row r="10" spans="1:3" x14ac:dyDescent="0.2">
      <c r="A10" s="1063" t="s">
        <v>193</v>
      </c>
      <c r="B10" s="706" t="s">
        <v>501</v>
      </c>
      <c r="C10" s="630">
        <v>992.05038566413339</v>
      </c>
    </row>
    <row r="11" spans="1:3" ht="13.9" customHeight="1" x14ac:dyDescent="0.2">
      <c r="A11" s="1071"/>
      <c r="B11" s="708" t="s">
        <v>523</v>
      </c>
      <c r="C11" s="453">
        <v>987.63528337412527</v>
      </c>
    </row>
    <row r="12" spans="1:3" x14ac:dyDescent="0.2">
      <c r="A12" s="1063" t="s">
        <v>194</v>
      </c>
      <c r="B12" s="706" t="s">
        <v>501</v>
      </c>
      <c r="C12" s="630">
        <v>425.96966285460292</v>
      </c>
    </row>
    <row r="13" spans="1:3" x14ac:dyDescent="0.2">
      <c r="A13" s="1064"/>
      <c r="B13" s="708" t="s">
        <v>407</v>
      </c>
      <c r="C13" s="453">
        <v>414.89141437200112</v>
      </c>
    </row>
    <row r="14" spans="1:3" x14ac:dyDescent="0.2">
      <c r="A14" s="721" t="s">
        <v>567</v>
      </c>
      <c r="B14" s="722" t="s">
        <v>501</v>
      </c>
      <c r="C14" s="631">
        <v>421.09356399600404</v>
      </c>
    </row>
    <row r="15" spans="1:3" x14ac:dyDescent="0.2">
      <c r="A15" s="186" t="s">
        <v>195</v>
      </c>
      <c r="B15" s="592" t="s">
        <v>500</v>
      </c>
      <c r="C15" s="723">
        <v>1388.106</v>
      </c>
    </row>
    <row r="16" spans="1:3" x14ac:dyDescent="0.2">
      <c r="A16" s="1071" t="s">
        <v>196</v>
      </c>
      <c r="B16" s="712" t="s">
        <v>500</v>
      </c>
      <c r="C16" s="223">
        <v>2919.89778177469</v>
      </c>
    </row>
    <row r="17" spans="1:3" x14ac:dyDescent="0.2">
      <c r="A17" s="1064"/>
      <c r="B17" s="708" t="s">
        <v>408</v>
      </c>
      <c r="C17" s="225">
        <v>2996.2</v>
      </c>
    </row>
    <row r="18" spans="1:3" ht="15" x14ac:dyDescent="0.2">
      <c r="A18" s="718" t="s">
        <v>572</v>
      </c>
      <c r="B18" s="590" t="s">
        <v>407</v>
      </c>
      <c r="C18" s="629">
        <v>0.01</v>
      </c>
    </row>
    <row r="19" spans="1:3" ht="27.75" x14ac:dyDescent="0.2">
      <c r="A19" s="186" t="s">
        <v>573</v>
      </c>
      <c r="B19" s="590" t="s">
        <v>407</v>
      </c>
      <c r="C19" s="719">
        <v>3.7291904774604041E-2</v>
      </c>
    </row>
    <row r="20" spans="1:3" ht="27.75" x14ac:dyDescent="0.2">
      <c r="A20" s="605" t="s">
        <v>574</v>
      </c>
      <c r="B20" s="592" t="s">
        <v>407</v>
      </c>
      <c r="C20" s="593">
        <v>8.2575999999999997E-2</v>
      </c>
    </row>
    <row r="21" spans="1:3" x14ac:dyDescent="0.2">
      <c r="A21" s="186" t="s">
        <v>570</v>
      </c>
      <c r="B21" s="592" t="s">
        <v>407</v>
      </c>
      <c r="C21" s="593">
        <v>0.26286295675546684</v>
      </c>
    </row>
    <row r="22" spans="1:3" x14ac:dyDescent="0.2">
      <c r="A22" s="186" t="s">
        <v>571</v>
      </c>
      <c r="B22" s="592" t="s">
        <v>407</v>
      </c>
      <c r="C22" s="593">
        <v>0.25064380800000002</v>
      </c>
    </row>
    <row r="23" spans="1:3" x14ac:dyDescent="0.2">
      <c r="A23" s="186" t="s">
        <v>437</v>
      </c>
      <c r="B23" s="592" t="s">
        <v>501</v>
      </c>
      <c r="C23" s="593">
        <v>0.3092277709963443</v>
      </c>
    </row>
    <row r="24" spans="1:3" x14ac:dyDescent="0.2">
      <c r="A24" s="186" t="s">
        <v>438</v>
      </c>
      <c r="B24" s="592" t="s">
        <v>501</v>
      </c>
      <c r="C24" s="593">
        <v>0.31853500000000001</v>
      </c>
    </row>
    <row r="25" spans="1:3" x14ac:dyDescent="0.2">
      <c r="A25" s="186" t="s">
        <v>197</v>
      </c>
      <c r="B25" s="592" t="s">
        <v>501</v>
      </c>
      <c r="C25" s="593">
        <v>0.80804794551824732</v>
      </c>
    </row>
    <row r="26" spans="1:3" x14ac:dyDescent="0.2">
      <c r="A26" s="1072" t="s">
        <v>198</v>
      </c>
      <c r="B26" s="591" t="s">
        <v>500</v>
      </c>
      <c r="C26" s="572">
        <v>16332.833336477101</v>
      </c>
    </row>
    <row r="27" spans="1:3" ht="12.75" customHeight="1" x14ac:dyDescent="0.2">
      <c r="A27" s="1072"/>
      <c r="B27" s="590" t="s">
        <v>408</v>
      </c>
      <c r="C27" s="225">
        <v>16534.4082862588</v>
      </c>
    </row>
    <row r="28" spans="1:3" x14ac:dyDescent="0.2">
      <c r="A28" s="724" t="s">
        <v>597</v>
      </c>
      <c r="B28" s="724"/>
      <c r="C28" s="724"/>
    </row>
    <row r="29" spans="1:3" x14ac:dyDescent="0.2">
      <c r="A29" s="103" t="s">
        <v>190</v>
      </c>
    </row>
  </sheetData>
  <mergeCells count="6">
    <mergeCell ref="A26:A27"/>
    <mergeCell ref="A7:A8"/>
    <mergeCell ref="A5:A6"/>
    <mergeCell ref="A10:A11"/>
    <mergeCell ref="A12:A13"/>
    <mergeCell ref="A16:A17"/>
  </mergeCell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4FDF1-792F-4D69-9293-997CDB610563}">
  <sheetPr codeName="Hoja21"/>
  <dimension ref="A1:I28"/>
  <sheetViews>
    <sheetView zoomScaleNormal="100" workbookViewId="0">
      <selection activeCell="K34" sqref="K34"/>
    </sheetView>
  </sheetViews>
  <sheetFormatPr baseColWidth="10" defaultColWidth="11.42578125" defaultRowHeight="12.75" x14ac:dyDescent="0.2"/>
  <cols>
    <col min="1" max="1" width="57.140625" style="4" customWidth="1"/>
    <col min="2" max="4" width="12.42578125" style="4" customWidth="1"/>
    <col min="5" max="16384" width="11.42578125" style="4"/>
  </cols>
  <sheetData>
    <row r="1" spans="1:9" x14ac:dyDescent="0.2">
      <c r="A1" s="1" t="s">
        <v>229</v>
      </c>
    </row>
    <row r="2" spans="1:9" x14ac:dyDescent="0.2">
      <c r="A2" s="1" t="s">
        <v>502</v>
      </c>
    </row>
    <row r="3" spans="1:9" x14ac:dyDescent="0.2">
      <c r="A3" s="2" t="s">
        <v>493</v>
      </c>
    </row>
    <row r="4" spans="1:9" x14ac:dyDescent="0.2">
      <c r="B4" s="59"/>
      <c r="D4" s="59"/>
      <c r="G4" s="59"/>
      <c r="I4" s="59"/>
    </row>
    <row r="5" spans="1:9" ht="38.25" x14ac:dyDescent="0.2">
      <c r="A5" s="187" t="s">
        <v>200</v>
      </c>
      <c r="B5" s="187" t="s">
        <v>201</v>
      </c>
      <c r="C5" s="187" t="s">
        <v>202</v>
      </c>
      <c r="D5" s="187" t="s">
        <v>203</v>
      </c>
    </row>
    <row r="6" spans="1:9" x14ac:dyDescent="0.2">
      <c r="A6" s="104" t="s">
        <v>204</v>
      </c>
      <c r="B6" s="105">
        <v>56546582.479999997</v>
      </c>
      <c r="C6" s="105">
        <v>-779360.8221212998</v>
      </c>
      <c r="D6" s="105">
        <v>57325943.302121297</v>
      </c>
    </row>
    <row r="7" spans="1:9" x14ac:dyDescent="0.2">
      <c r="A7" s="107" t="s">
        <v>205</v>
      </c>
      <c r="B7" s="108">
        <v>14295620.914000001</v>
      </c>
      <c r="C7" s="108">
        <v>-257207.43305345438</v>
      </c>
      <c r="D7" s="108">
        <v>14552828.347053455</v>
      </c>
    </row>
    <row r="8" spans="1:9" x14ac:dyDescent="0.2">
      <c r="A8" s="107" t="s">
        <v>503</v>
      </c>
      <c r="B8" s="108">
        <v>-14420999.767000001</v>
      </c>
      <c r="C8" s="108">
        <v>382030.65590822883</v>
      </c>
      <c r="D8" s="108">
        <v>-14803030.42290823</v>
      </c>
    </row>
    <row r="9" spans="1:9" x14ac:dyDescent="0.2">
      <c r="A9" s="107" t="s">
        <v>206</v>
      </c>
      <c r="B9" s="108">
        <v>8775535.2829999998</v>
      </c>
      <c r="C9" s="108">
        <v>-171644.00967008248</v>
      </c>
      <c r="D9" s="108">
        <v>8947179.2926700823</v>
      </c>
    </row>
    <row r="10" spans="1:9" x14ac:dyDescent="0.2">
      <c r="A10" s="107" t="s">
        <v>207</v>
      </c>
      <c r="B10" s="108">
        <v>13646164.674000001</v>
      </c>
      <c r="C10" s="108">
        <v>-351572.11363854073</v>
      </c>
      <c r="D10" s="108">
        <v>13997736.787638541</v>
      </c>
    </row>
    <row r="11" spans="1:9" x14ac:dyDescent="0.2">
      <c r="A11" s="107" t="s">
        <v>208</v>
      </c>
      <c r="B11" s="108">
        <v>33668737.343999997</v>
      </c>
      <c r="C11" s="108">
        <v>-374745.61452504992</v>
      </c>
      <c r="D11" s="108">
        <v>34043482.958525047</v>
      </c>
    </row>
    <row r="12" spans="1:9" x14ac:dyDescent="0.2">
      <c r="A12" s="107" t="s">
        <v>209</v>
      </c>
      <c r="B12" s="108">
        <v>581524.03199999989</v>
      </c>
      <c r="C12" s="108">
        <v>-6222.30714239995</v>
      </c>
      <c r="D12" s="108">
        <v>587746.33914239984</v>
      </c>
    </row>
    <row r="13" spans="1:9" x14ac:dyDescent="0.2">
      <c r="A13" s="110" t="s">
        <v>210</v>
      </c>
      <c r="B13" s="111">
        <v>3349104.4144216618</v>
      </c>
      <c r="C13" s="111">
        <v>-41965.458832032513</v>
      </c>
      <c r="D13" s="111">
        <v>3391069.8732536943</v>
      </c>
    </row>
    <row r="14" spans="1:9" x14ac:dyDescent="0.2">
      <c r="A14" s="110" t="s">
        <v>211</v>
      </c>
      <c r="B14" s="111">
        <v>2311179.7834817315</v>
      </c>
      <c r="C14" s="111">
        <v>367150.74330950622</v>
      </c>
      <c r="D14" s="111">
        <v>1944029.0401722253</v>
      </c>
    </row>
    <row r="15" spans="1:9" x14ac:dyDescent="0.2">
      <c r="A15" s="110" t="s">
        <v>212</v>
      </c>
      <c r="B15" s="111">
        <v>6237682.4860000014</v>
      </c>
      <c r="C15" s="111">
        <v>91799.819494013675</v>
      </c>
      <c r="D15" s="111">
        <v>6145882.6665059878</v>
      </c>
    </row>
    <row r="16" spans="1:9" x14ac:dyDescent="0.2">
      <c r="A16" s="113" t="s">
        <v>441</v>
      </c>
      <c r="B16" s="108">
        <v>2416341.5300000003</v>
      </c>
      <c r="C16" s="108">
        <v>-309912.52013707999</v>
      </c>
      <c r="D16" s="108">
        <v>2726254.0501370803</v>
      </c>
    </row>
    <row r="17" spans="1:4" x14ac:dyDescent="0.2">
      <c r="A17" s="114" t="s">
        <v>504</v>
      </c>
      <c r="B17" s="108">
        <v>1765749.879</v>
      </c>
      <c r="C17" s="108">
        <v>-311714.99270463013</v>
      </c>
      <c r="D17" s="108">
        <v>2077464.8717046301</v>
      </c>
    </row>
    <row r="18" spans="1:4" x14ac:dyDescent="0.2">
      <c r="A18" s="114" t="s">
        <v>214</v>
      </c>
      <c r="B18" s="108">
        <v>1459885.1669999999</v>
      </c>
      <c r="C18" s="108">
        <v>58158.505759321619</v>
      </c>
      <c r="D18" s="108">
        <v>1401726.6612406783</v>
      </c>
    </row>
    <row r="19" spans="1:4" x14ac:dyDescent="0.2">
      <c r="A19" s="114" t="s">
        <v>505</v>
      </c>
      <c r="B19" s="108">
        <v>-809293.51599999995</v>
      </c>
      <c r="C19" s="108">
        <v>-56356.033191771945</v>
      </c>
      <c r="D19" s="108">
        <v>-752937.482808228</v>
      </c>
    </row>
    <row r="20" spans="1:4" x14ac:dyDescent="0.2">
      <c r="A20" s="113" t="s">
        <v>215</v>
      </c>
      <c r="B20" s="108">
        <v>3228230.3230000008</v>
      </c>
      <c r="C20" s="108">
        <v>533596.00608732831</v>
      </c>
      <c r="D20" s="108">
        <v>2694634.3169126725</v>
      </c>
    </row>
    <row r="21" spans="1:4" x14ac:dyDescent="0.2">
      <c r="A21" s="114" t="s">
        <v>506</v>
      </c>
      <c r="B21" s="108">
        <v>3017871.889</v>
      </c>
      <c r="C21" s="108">
        <v>603612.50211633742</v>
      </c>
      <c r="D21" s="108">
        <v>2414259.3868836625</v>
      </c>
    </row>
    <row r="22" spans="1:4" x14ac:dyDescent="0.2">
      <c r="A22" s="114" t="s">
        <v>216</v>
      </c>
      <c r="B22" s="108">
        <v>2841264.8870000001</v>
      </c>
      <c r="C22" s="108">
        <v>113189.5330054732</v>
      </c>
      <c r="D22" s="108">
        <v>2728075.3539945269</v>
      </c>
    </row>
    <row r="23" spans="1:4" x14ac:dyDescent="0.2">
      <c r="A23" s="114" t="s">
        <v>507</v>
      </c>
      <c r="B23" s="11">
        <v>-2630906.4529999997</v>
      </c>
      <c r="C23" s="11">
        <v>-183206.02903448325</v>
      </c>
      <c r="D23" s="11">
        <v>-2447700.4239655165</v>
      </c>
    </row>
    <row r="24" spans="1:4" x14ac:dyDescent="0.2">
      <c r="A24" s="113" t="s">
        <v>217</v>
      </c>
      <c r="B24" s="108">
        <v>593110.63300000003</v>
      </c>
      <c r="C24" s="108">
        <v>-131883.66645623487</v>
      </c>
      <c r="D24" s="108">
        <v>724994.2994562349</v>
      </c>
    </row>
    <row r="25" spans="1:4" x14ac:dyDescent="0.2">
      <c r="A25" s="110" t="s">
        <v>575</v>
      </c>
      <c r="B25" s="111">
        <v>425967.33208600845</v>
      </c>
      <c r="C25" s="111">
        <v>0</v>
      </c>
      <c r="D25" s="111">
        <v>425967.33208600845</v>
      </c>
    </row>
    <row r="26" spans="1:4" x14ac:dyDescent="0.2">
      <c r="A26" s="110" t="s">
        <v>443</v>
      </c>
      <c r="B26" s="111">
        <v>7491382.739010971</v>
      </c>
      <c r="C26" s="111">
        <v>0</v>
      </c>
      <c r="D26" s="111">
        <v>7491382.739010971</v>
      </c>
    </row>
    <row r="27" spans="1:4" x14ac:dyDescent="0.2">
      <c r="A27" s="115" t="s">
        <v>444</v>
      </c>
      <c r="B27" s="12">
        <v>76361899.235000372</v>
      </c>
      <c r="C27" s="12">
        <v>-362375.71814982593</v>
      </c>
      <c r="D27" s="12">
        <v>76724274.953150198</v>
      </c>
    </row>
    <row r="28" spans="1:4" x14ac:dyDescent="0.2">
      <c r="A28" s="4" t="s">
        <v>54</v>
      </c>
    </row>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7712C7-2DCE-46EB-86B0-7656DBD343CB}">
  <sheetPr codeName="Hoja22"/>
  <dimension ref="A1:I23"/>
  <sheetViews>
    <sheetView zoomScaleNormal="100" workbookViewId="0">
      <selection activeCell="A29" sqref="A29"/>
    </sheetView>
  </sheetViews>
  <sheetFormatPr baseColWidth="10" defaultColWidth="11.42578125" defaultRowHeight="12.75" x14ac:dyDescent="0.2"/>
  <cols>
    <col min="1" max="1" width="43.42578125" style="4" customWidth="1"/>
    <col min="2" max="3" width="11.85546875" style="4" customWidth="1"/>
    <col min="4" max="4" width="11.42578125" style="4"/>
    <col min="5" max="5" width="11.42578125" style="58"/>
    <col min="6" max="16384" width="11.42578125" style="4"/>
  </cols>
  <sheetData>
    <row r="1" spans="1:9" x14ac:dyDescent="0.2">
      <c r="A1" s="1" t="s">
        <v>230</v>
      </c>
    </row>
    <row r="2" spans="1:9" x14ac:dyDescent="0.2">
      <c r="A2" s="1" t="s">
        <v>508</v>
      </c>
    </row>
    <row r="3" spans="1:9" x14ac:dyDescent="0.2">
      <c r="A3" s="4" t="s">
        <v>492</v>
      </c>
    </row>
    <row r="5" spans="1:9" x14ac:dyDescent="0.2">
      <c r="A5" s="117"/>
      <c r="B5" s="606" t="s">
        <v>28</v>
      </c>
      <c r="C5" s="183" t="s">
        <v>29</v>
      </c>
    </row>
    <row r="6" spans="1:9" ht="14.25" x14ac:dyDescent="0.2">
      <c r="A6" s="118" t="s">
        <v>599</v>
      </c>
      <c r="B6" s="519">
        <v>-5540767.2759996504</v>
      </c>
      <c r="C6" s="596">
        <v>-1.6757605121180745</v>
      </c>
      <c r="G6" s="144"/>
      <c r="H6" s="16"/>
      <c r="I6" s="16"/>
    </row>
    <row r="7" spans="1:9" ht="14.25" x14ac:dyDescent="0.2">
      <c r="A7" s="119" t="s">
        <v>600</v>
      </c>
      <c r="B7" s="519">
        <v>-362375.71814981243</v>
      </c>
      <c r="C7" s="597">
        <v>-0.10959762227449363</v>
      </c>
      <c r="G7" s="144"/>
      <c r="H7" s="16"/>
      <c r="I7" s="16"/>
    </row>
    <row r="8" spans="1:9" x14ac:dyDescent="0.2">
      <c r="A8" s="120" t="s">
        <v>219</v>
      </c>
      <c r="B8" s="518">
        <v>-779360.8221212998</v>
      </c>
      <c r="C8" s="598">
        <v>-0.23571141420429426</v>
      </c>
      <c r="G8" s="144"/>
      <c r="H8" s="16"/>
      <c r="I8" s="16"/>
    </row>
    <row r="9" spans="1:9" x14ac:dyDescent="0.2">
      <c r="A9" s="120" t="s">
        <v>220</v>
      </c>
      <c r="B9" s="518">
        <v>-41965.458832032513</v>
      </c>
      <c r="C9" s="598">
        <v>-1.2692115600713278E-2</v>
      </c>
      <c r="G9" s="144"/>
      <c r="H9" s="16"/>
      <c r="I9" s="16"/>
    </row>
    <row r="10" spans="1:9" x14ac:dyDescent="0.2">
      <c r="A10" s="120" t="s">
        <v>221</v>
      </c>
      <c r="B10" s="518">
        <v>367150.74330950622</v>
      </c>
      <c r="C10" s="598">
        <v>0.11104179024048015</v>
      </c>
      <c r="G10" s="144"/>
      <c r="H10" s="16"/>
      <c r="I10" s="16"/>
    </row>
    <row r="11" spans="1:9" x14ac:dyDescent="0.2">
      <c r="A11" s="120" t="s">
        <v>222</v>
      </c>
      <c r="B11" s="518">
        <v>91799.819494013675</v>
      </c>
      <c r="C11" s="598">
        <v>2.7764117290033755E-2</v>
      </c>
      <c r="G11" s="144"/>
      <c r="H11" s="16"/>
      <c r="I11" s="16"/>
    </row>
    <row r="12" spans="1:9" x14ac:dyDescent="0.2">
      <c r="A12" s="120" t="s">
        <v>576</v>
      </c>
      <c r="B12" s="518">
        <v>0</v>
      </c>
      <c r="C12" s="598">
        <v>0</v>
      </c>
      <c r="D12" s="16"/>
      <c r="E12" s="16"/>
      <c r="G12" s="144"/>
      <c r="H12" s="16"/>
      <c r="I12" s="16"/>
    </row>
    <row r="13" spans="1:9" ht="14.25" x14ac:dyDescent="0.2">
      <c r="A13" s="119" t="s">
        <v>601</v>
      </c>
      <c r="B13" s="519">
        <v>-5178391.5578498375</v>
      </c>
      <c r="C13" s="597">
        <v>-1.5661628898435804</v>
      </c>
      <c r="G13" s="144"/>
      <c r="H13" s="16"/>
      <c r="I13" s="16"/>
    </row>
    <row r="14" spans="1:9" x14ac:dyDescent="0.2">
      <c r="A14" s="6" t="s">
        <v>223</v>
      </c>
      <c r="B14" s="599">
        <v>412569.86844840401</v>
      </c>
      <c r="C14" s="598">
        <v>0.12477843944652038</v>
      </c>
      <c r="E14" s="144"/>
      <c r="G14" s="144"/>
      <c r="H14" s="16"/>
      <c r="I14" s="16"/>
    </row>
    <row r="15" spans="1:9" x14ac:dyDescent="0.2">
      <c r="A15" s="6" t="s">
        <v>224</v>
      </c>
      <c r="B15" s="599">
        <v>4017437.3620000002</v>
      </c>
      <c r="C15" s="598">
        <v>1.2150416279544587</v>
      </c>
      <c r="D15" s="16"/>
      <c r="E15" s="144"/>
      <c r="G15" s="144"/>
      <c r="H15" s="16"/>
      <c r="I15" s="16"/>
    </row>
    <row r="16" spans="1:9" x14ac:dyDescent="0.2">
      <c r="A16" s="5" t="s">
        <v>225</v>
      </c>
      <c r="B16" s="600">
        <v>-1935899.7824480538</v>
      </c>
      <c r="C16" s="597">
        <v>-0.58549732361013607</v>
      </c>
      <c r="D16" s="16"/>
      <c r="E16" s="144"/>
      <c r="G16" s="144"/>
      <c r="H16" s="16"/>
      <c r="I16" s="16"/>
    </row>
    <row r="17" spans="1:3" x14ac:dyDescent="0.2">
      <c r="A17" s="8" t="s">
        <v>226</v>
      </c>
      <c r="B17" s="601">
        <v>-1573524.0642982409</v>
      </c>
      <c r="C17" s="602">
        <v>-0.4758997013356423</v>
      </c>
    </row>
    <row r="18" spans="1:3" x14ac:dyDescent="0.2">
      <c r="A18" s="103" t="s">
        <v>54</v>
      </c>
      <c r="B18" s="122"/>
      <c r="C18" s="18"/>
    </row>
    <row r="19" spans="1:3" x14ac:dyDescent="0.2">
      <c r="B19" s="18"/>
      <c r="C19" s="18"/>
    </row>
    <row r="20" spans="1:3" x14ac:dyDescent="0.2">
      <c r="B20" s="18"/>
      <c r="C20" s="37"/>
    </row>
    <row r="21" spans="1:3" x14ac:dyDescent="0.2">
      <c r="B21" s="18"/>
      <c r="C21" s="18"/>
    </row>
    <row r="22" spans="1:3" x14ac:dyDescent="0.2">
      <c r="B22" s="18"/>
      <c r="C22" s="18"/>
    </row>
    <row r="23" spans="1:3" x14ac:dyDescent="0.2">
      <c r="B23" s="18"/>
      <c r="C23" s="42"/>
    </row>
  </sheetData>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F9A5D-D782-480A-8BA0-3AE8FEC3849A}">
  <sheetPr codeName="Hoja3"/>
  <dimension ref="A1:F33"/>
  <sheetViews>
    <sheetView zoomScaleNormal="100" workbookViewId="0">
      <selection activeCell="C35" sqref="C35"/>
    </sheetView>
  </sheetViews>
  <sheetFormatPr baseColWidth="10" defaultColWidth="11.42578125" defaultRowHeight="12.75" x14ac:dyDescent="0.2"/>
  <cols>
    <col min="1" max="1" width="42.5703125" style="18" customWidth="1"/>
    <col min="2" max="2" width="14.42578125" style="18" customWidth="1"/>
    <col min="3" max="3" width="12.85546875" style="18" customWidth="1"/>
    <col min="4" max="4" width="11" style="18" customWidth="1"/>
    <col min="5" max="5" width="11.42578125" style="18" customWidth="1"/>
    <col min="6" max="16384" width="11.42578125" style="18"/>
  </cols>
  <sheetData>
    <row r="1" spans="1:5" x14ac:dyDescent="0.2">
      <c r="A1" s="968" t="s">
        <v>372</v>
      </c>
      <c r="B1" s="968"/>
      <c r="C1" s="968"/>
      <c r="D1" s="968"/>
    </row>
    <row r="2" spans="1:5" x14ac:dyDescent="0.2">
      <c r="A2" s="968" t="s">
        <v>513</v>
      </c>
      <c r="B2" s="968"/>
      <c r="C2" s="968"/>
      <c r="D2" s="968"/>
    </row>
    <row r="3" spans="1:5" x14ac:dyDescent="0.2">
      <c r="A3" s="969" t="s">
        <v>400</v>
      </c>
      <c r="B3" s="969"/>
      <c r="C3" s="969"/>
      <c r="D3" s="969"/>
    </row>
    <row r="4" spans="1:5" x14ac:dyDescent="0.2">
      <c r="A4" s="208"/>
      <c r="B4" s="208"/>
      <c r="C4" s="208"/>
      <c r="D4" s="208"/>
    </row>
    <row r="5" spans="1:5" ht="25.5" x14ac:dyDescent="0.2">
      <c r="A5" s="22"/>
      <c r="B5" s="22" t="s">
        <v>28</v>
      </c>
      <c r="C5" s="22" t="s">
        <v>528</v>
      </c>
      <c r="D5" s="22" t="s">
        <v>14</v>
      </c>
      <c r="E5" s="21" t="s">
        <v>29</v>
      </c>
    </row>
    <row r="6" spans="1:5" x14ac:dyDescent="0.2">
      <c r="A6" s="43" t="s">
        <v>30</v>
      </c>
      <c r="B6" s="44">
        <v>23122722.690000013</v>
      </c>
      <c r="C6" s="44">
        <v>2019275.0753986947</v>
      </c>
      <c r="D6" s="475">
        <v>9.5684606244222046</v>
      </c>
      <c r="E6" s="45">
        <v>7.531382834834119</v>
      </c>
    </row>
    <row r="7" spans="1:5" x14ac:dyDescent="0.2">
      <c r="A7" s="47" t="s">
        <v>31</v>
      </c>
      <c r="B7" s="48">
        <v>-1244707.2989999875</v>
      </c>
      <c r="C7" s="48">
        <v>1508350.6974345432</v>
      </c>
      <c r="D7" s="476">
        <v>-54.788191872020107</v>
      </c>
      <c r="E7" s="49">
        <v>-0.40541796533915186</v>
      </c>
    </row>
    <row r="8" spans="1:5" x14ac:dyDescent="0.2">
      <c r="A8" s="50" t="s">
        <v>32</v>
      </c>
      <c r="B8" s="48">
        <v>15329239.312000001</v>
      </c>
      <c r="C8" s="48">
        <v>-1983919.2571820561</v>
      </c>
      <c r="D8" s="476">
        <v>-11.459025510882181</v>
      </c>
      <c r="E8" s="49">
        <v>4.9929401209914834</v>
      </c>
    </row>
    <row r="9" spans="1:5" x14ac:dyDescent="0.2">
      <c r="A9" s="51" t="s">
        <v>33</v>
      </c>
      <c r="B9" s="48">
        <v>-16573946.610999988</v>
      </c>
      <c r="C9" s="48">
        <v>3492269.9546166006</v>
      </c>
      <c r="D9" s="476">
        <v>-17.403729014868684</v>
      </c>
      <c r="E9" s="49">
        <v>-5.3983580863306351</v>
      </c>
    </row>
    <row r="10" spans="1:5" x14ac:dyDescent="0.2">
      <c r="A10" s="47" t="s">
        <v>34</v>
      </c>
      <c r="B10" s="48">
        <v>8771303.1909999996</v>
      </c>
      <c r="C10" s="48">
        <v>779635.00131355133</v>
      </c>
      <c r="D10" s="476">
        <v>9.7555977401526661</v>
      </c>
      <c r="E10" s="49">
        <v>2.8569318231884697</v>
      </c>
    </row>
    <row r="11" spans="1:5" x14ac:dyDescent="0.2">
      <c r="A11" s="47" t="s">
        <v>35</v>
      </c>
      <c r="B11" s="48">
        <v>15596126.798</v>
      </c>
      <c r="C11" s="48">
        <v>-268710.62334939837</v>
      </c>
      <c r="D11" s="476">
        <v>-1.6937496188129453</v>
      </c>
      <c r="E11" s="49">
        <v>5.0798689769848009</v>
      </c>
    </row>
    <row r="12" spans="1:5" x14ac:dyDescent="0.2">
      <c r="A12" s="43" t="s">
        <v>36</v>
      </c>
      <c r="B12" s="44">
        <v>26779147.282999992</v>
      </c>
      <c r="C12" s="44">
        <v>1650410.2601786256</v>
      </c>
      <c r="D12" s="475">
        <v>6.5678201760787314</v>
      </c>
      <c r="E12" s="45">
        <v>8.7223296703681044</v>
      </c>
    </row>
    <row r="13" spans="1:5" x14ac:dyDescent="0.2">
      <c r="A13" s="47" t="s">
        <v>37</v>
      </c>
      <c r="B13" s="48">
        <v>40584416.711999997</v>
      </c>
      <c r="C13" s="48">
        <v>2071536.6209665537</v>
      </c>
      <c r="D13" s="476">
        <v>5.3788151290426356</v>
      </c>
      <c r="E13" s="49">
        <v>13.218892233599311</v>
      </c>
    </row>
    <row r="14" spans="1:5" x14ac:dyDescent="0.2">
      <c r="A14" s="47" t="s">
        <v>38</v>
      </c>
      <c r="B14" s="48">
        <v>-406512.20400000003</v>
      </c>
      <c r="C14" s="48">
        <v>58746.145757908234</v>
      </c>
      <c r="D14" s="476">
        <v>-12.626564528820627</v>
      </c>
      <c r="E14" s="49">
        <v>-0.13240651096335854</v>
      </c>
    </row>
    <row r="15" spans="1:5" x14ac:dyDescent="0.2">
      <c r="A15" s="47" t="s">
        <v>39</v>
      </c>
      <c r="B15" s="48">
        <v>-13398757.225000001</v>
      </c>
      <c r="C15" s="48">
        <v>-479872.50654583611</v>
      </c>
      <c r="D15" s="476">
        <v>3.7145041309978977</v>
      </c>
      <c r="E15" s="49">
        <v>-4.3641560522678473</v>
      </c>
    </row>
    <row r="16" spans="1:5" x14ac:dyDescent="0.2">
      <c r="A16" s="43" t="s">
        <v>40</v>
      </c>
      <c r="B16" s="44">
        <v>3535236.7600000002</v>
      </c>
      <c r="C16" s="44">
        <v>-328664.34161839075</v>
      </c>
      <c r="D16" s="475">
        <v>-8.5060236526429236</v>
      </c>
      <c r="E16" s="45">
        <v>1.1514743228250242</v>
      </c>
    </row>
    <row r="17" spans="1:6" x14ac:dyDescent="0.2">
      <c r="A17" s="52" t="s">
        <v>41</v>
      </c>
      <c r="B17" s="48">
        <v>966742.08900000004</v>
      </c>
      <c r="C17" s="48">
        <v>-168523.72523854964</v>
      </c>
      <c r="D17" s="476">
        <v>-14.844428778257768</v>
      </c>
      <c r="E17" s="49">
        <v>0.31488094513865722</v>
      </c>
    </row>
    <row r="18" spans="1:6" x14ac:dyDescent="0.2">
      <c r="A18" s="52" t="s">
        <v>42</v>
      </c>
      <c r="B18" s="48">
        <v>2498108.0619999999</v>
      </c>
      <c r="C18" s="48">
        <v>-208707.81999759143</v>
      </c>
      <c r="D18" s="476">
        <v>-7.710454980911674</v>
      </c>
      <c r="E18" s="49">
        <v>0.81366750922650599</v>
      </c>
    </row>
    <row r="19" spans="1:6" x14ac:dyDescent="0.2">
      <c r="A19" s="53" t="s">
        <v>43</v>
      </c>
      <c r="B19" s="48">
        <v>70386.608999999997</v>
      </c>
      <c r="C19" s="48">
        <v>48567.203617749998</v>
      </c>
      <c r="D19" s="476">
        <v>222.58720055340842</v>
      </c>
      <c r="E19" s="49">
        <v>2.2925868459860874E-2</v>
      </c>
    </row>
    <row r="20" spans="1:6" x14ac:dyDescent="0.2">
      <c r="A20" s="43" t="s">
        <v>44</v>
      </c>
      <c r="B20" s="44">
        <v>775430.57500000007</v>
      </c>
      <c r="C20" s="44">
        <v>-52.742322616395541</v>
      </c>
      <c r="D20" s="475">
        <v>-6.8012195025057842E-3</v>
      </c>
      <c r="E20" s="45">
        <v>0.25256820316779693</v>
      </c>
    </row>
    <row r="21" spans="1:6" x14ac:dyDescent="0.2">
      <c r="A21" s="43" t="s">
        <v>45</v>
      </c>
      <c r="B21" s="44">
        <v>538210.23099999991</v>
      </c>
      <c r="C21" s="44">
        <v>37915.643571658351</v>
      </c>
      <c r="D21" s="475">
        <v>7.5786635563170224</v>
      </c>
      <c r="E21" s="45">
        <v>0.1753023356993563</v>
      </c>
    </row>
    <row r="22" spans="1:6" x14ac:dyDescent="0.2">
      <c r="A22" s="43" t="s">
        <v>46</v>
      </c>
      <c r="B22" s="44">
        <v>-81028.800999999978</v>
      </c>
      <c r="C22" s="44">
        <v>-402712.19757731643</v>
      </c>
      <c r="D22" s="475">
        <v>-125.18899074746767</v>
      </c>
      <c r="E22" s="45">
        <v>-2.6392174016882142E-2</v>
      </c>
    </row>
    <row r="23" spans="1:6" x14ac:dyDescent="0.2">
      <c r="A23" s="47" t="s">
        <v>47</v>
      </c>
      <c r="B23" s="48">
        <v>-1950443.8169999998</v>
      </c>
      <c r="C23" s="48">
        <v>-536699.37901978358</v>
      </c>
      <c r="D23" s="476">
        <v>37.962970152268369</v>
      </c>
      <c r="E23" s="49">
        <v>-0.63528587357988719</v>
      </c>
    </row>
    <row r="24" spans="1:6" x14ac:dyDescent="0.2">
      <c r="A24" s="331" t="s">
        <v>48</v>
      </c>
      <c r="B24" s="48">
        <v>1869415.0159999998</v>
      </c>
      <c r="C24" s="48">
        <v>133987.18144246703</v>
      </c>
      <c r="D24" s="476">
        <v>7.7207002662043056</v>
      </c>
      <c r="E24" s="49">
        <v>0.60889369956300499</v>
      </c>
    </row>
    <row r="25" spans="1:6" x14ac:dyDescent="0.2">
      <c r="A25" s="743" t="s">
        <v>545</v>
      </c>
      <c r="B25" s="48">
        <v>200901.20810300001</v>
      </c>
      <c r="C25" s="48">
        <v>-49083.361139483313</v>
      </c>
      <c r="D25" s="476">
        <v>-19.634556360105883</v>
      </c>
      <c r="E25" s="49">
        <v>6.543623475875239E-2</v>
      </c>
      <c r="F25" s="744"/>
    </row>
    <row r="26" spans="1:6" x14ac:dyDescent="0.2">
      <c r="A26" s="743" t="s">
        <v>546</v>
      </c>
      <c r="B26" s="48">
        <v>501770.93045400002</v>
      </c>
      <c r="C26" s="48">
        <v>13958.09701883659</v>
      </c>
      <c r="D26" s="476">
        <v>2.8613632241989428</v>
      </c>
      <c r="E26" s="49">
        <v>0.16343356374179643</v>
      </c>
      <c r="F26" s="744"/>
    </row>
    <row r="27" spans="1:6" x14ac:dyDescent="0.2">
      <c r="A27" s="743" t="s">
        <v>547</v>
      </c>
      <c r="B27" s="48">
        <v>246259.46475399999</v>
      </c>
      <c r="C27" s="48">
        <v>5760.8153252333577</v>
      </c>
      <c r="D27" s="476">
        <v>2.3953628591746545</v>
      </c>
      <c r="E27" s="49">
        <v>8.0210031086253186E-2</v>
      </c>
      <c r="F27" s="744"/>
    </row>
    <row r="28" spans="1:6" x14ac:dyDescent="0.2">
      <c r="A28" s="743" t="s">
        <v>548</v>
      </c>
      <c r="B28" s="48">
        <v>414106.01400000002</v>
      </c>
      <c r="C28" s="48">
        <v>27493.335424420133</v>
      </c>
      <c r="D28" s="476">
        <v>7.1113382845372497</v>
      </c>
      <c r="E28" s="49">
        <v>0.13487991736327723</v>
      </c>
      <c r="F28" s="744"/>
    </row>
    <row r="29" spans="1:6" x14ac:dyDescent="0.2">
      <c r="A29" s="743" t="s">
        <v>549</v>
      </c>
      <c r="B29" s="48">
        <v>506377.39868899976</v>
      </c>
      <c r="C29" s="48">
        <v>135858.2948134602</v>
      </c>
      <c r="D29" s="476">
        <v>36.66701484280177</v>
      </c>
      <c r="E29" s="49">
        <v>0.16493395261292576</v>
      </c>
      <c r="F29" s="744"/>
    </row>
    <row r="30" spans="1:6" x14ac:dyDescent="0.2">
      <c r="A30" s="54" t="s">
        <v>49</v>
      </c>
      <c r="B30" s="55">
        <v>54669718.738000005</v>
      </c>
      <c r="C30" s="55">
        <v>2976171.6976306513</v>
      </c>
      <c r="D30" s="477">
        <v>5.7573369753606718</v>
      </c>
      <c r="E30" s="56">
        <v>17.806665192877517</v>
      </c>
    </row>
    <row r="31" spans="1:6" ht="12.75" customHeight="1" x14ac:dyDescent="0.2">
      <c r="A31" s="972" t="s">
        <v>529</v>
      </c>
      <c r="B31" s="972"/>
      <c r="C31" s="972"/>
      <c r="D31" s="972"/>
      <c r="E31" s="972"/>
    </row>
    <row r="32" spans="1:6" x14ac:dyDescent="0.2">
      <c r="A32" s="973"/>
      <c r="B32" s="973"/>
      <c r="C32" s="973"/>
      <c r="D32" s="973"/>
      <c r="E32" s="973"/>
    </row>
    <row r="33" spans="1:5" x14ac:dyDescent="0.2">
      <c r="A33" s="57" t="s">
        <v>27</v>
      </c>
      <c r="C33" s="375"/>
      <c r="E33" s="42"/>
    </row>
  </sheetData>
  <mergeCells count="4">
    <mergeCell ref="A1:D1"/>
    <mergeCell ref="A2:D2"/>
    <mergeCell ref="A3:D3"/>
    <mergeCell ref="A31:E32"/>
  </mergeCells>
  <conditionalFormatting sqref="A19">
    <cfRule type="cellIs" dxfId="2" priority="6" stopIfTrue="1" operator="equal">
      <formula>"n.d."</formula>
    </cfRule>
  </conditionalFormatting>
  <pageMargins left="0.7" right="0.7" top="0.75" bottom="0.75" header="0.3" footer="0.3"/>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F0A692-287A-44F4-8F47-8F7DD9B3B353}">
  <dimension ref="A1:G21"/>
  <sheetViews>
    <sheetView workbookViewId="0">
      <selection activeCell="C6" sqref="C6:G16"/>
    </sheetView>
  </sheetViews>
  <sheetFormatPr baseColWidth="10" defaultColWidth="11.42578125" defaultRowHeight="12.75" x14ac:dyDescent="0.2"/>
  <cols>
    <col min="1" max="1" width="20.85546875" style="4" customWidth="1"/>
    <col min="2" max="2" width="36.140625" style="4" customWidth="1"/>
    <col min="3" max="7" width="10" style="4" customWidth="1"/>
    <col min="8" max="16384" width="11.42578125" style="4"/>
  </cols>
  <sheetData>
    <row r="1" spans="1:7" x14ac:dyDescent="0.2">
      <c r="A1" s="17" t="s">
        <v>231</v>
      </c>
    </row>
    <row r="2" spans="1:7" x14ac:dyDescent="0.2">
      <c r="A2" s="17" t="s">
        <v>616</v>
      </c>
    </row>
    <row r="3" spans="1:7" x14ac:dyDescent="0.2">
      <c r="A3" s="17"/>
    </row>
    <row r="4" spans="1:7" x14ac:dyDescent="0.2">
      <c r="A4" s="1080" t="s">
        <v>578</v>
      </c>
      <c r="B4" s="1081"/>
      <c r="C4" s="725">
        <v>2025</v>
      </c>
      <c r="D4" s="725">
        <v>2026</v>
      </c>
      <c r="E4" s="725">
        <v>2027</v>
      </c>
      <c r="F4" s="725">
        <v>2028</v>
      </c>
      <c r="G4" s="726">
        <v>2029</v>
      </c>
    </row>
    <row r="5" spans="1:7" x14ac:dyDescent="0.2">
      <c r="A5" s="1082" t="s">
        <v>381</v>
      </c>
      <c r="B5" s="762"/>
      <c r="C5" s="759"/>
      <c r="D5" s="759"/>
      <c r="E5" s="759"/>
      <c r="F5" s="759"/>
      <c r="G5" s="727"/>
    </row>
    <row r="6" spans="1:7" x14ac:dyDescent="0.2">
      <c r="A6" s="1082"/>
      <c r="B6" s="762" t="s">
        <v>579</v>
      </c>
      <c r="C6" s="760">
        <v>213684.85357811057</v>
      </c>
      <c r="D6" s="760">
        <v>218494.15792766048</v>
      </c>
      <c r="E6" s="760">
        <v>223252.52418841122</v>
      </c>
      <c r="F6" s="760">
        <v>227960.48713601541</v>
      </c>
      <c r="G6" s="728">
        <v>232412.77929099556</v>
      </c>
    </row>
    <row r="7" spans="1:7" x14ac:dyDescent="0.2">
      <c r="A7" s="1082"/>
      <c r="B7" s="763" t="s">
        <v>580</v>
      </c>
      <c r="C7" s="760">
        <v>330641.95247066708</v>
      </c>
      <c r="D7" s="760">
        <v>347489.39160775242</v>
      </c>
      <c r="E7" s="760">
        <v>363654.66225137177</v>
      </c>
      <c r="F7" s="760">
        <v>380284.51829552907</v>
      </c>
      <c r="G7" s="728">
        <v>397452.47880916705</v>
      </c>
    </row>
    <row r="8" spans="1:7" x14ac:dyDescent="0.2">
      <c r="A8" s="1083"/>
      <c r="B8" s="763" t="s">
        <v>581</v>
      </c>
      <c r="C8" s="761">
        <v>972.35605147989804</v>
      </c>
      <c r="D8" s="761">
        <v>954.19829003816994</v>
      </c>
      <c r="E8" s="761">
        <v>947.40531926428002</v>
      </c>
      <c r="F8" s="761">
        <v>942.63861191802005</v>
      </c>
      <c r="G8" s="729">
        <v>938.11257295818496</v>
      </c>
    </row>
    <row r="9" spans="1:7" x14ac:dyDescent="0.2">
      <c r="A9" s="1084" t="s">
        <v>385</v>
      </c>
      <c r="B9" s="764"/>
      <c r="C9" s="730"/>
      <c r="D9" s="730"/>
      <c r="E9" s="730"/>
      <c r="F9" s="730"/>
      <c r="G9" s="731"/>
    </row>
    <row r="10" spans="1:7" x14ac:dyDescent="0.2">
      <c r="A10" s="1082"/>
      <c r="B10" s="762" t="s">
        <v>579</v>
      </c>
      <c r="C10" s="760">
        <v>212181.10735761147</v>
      </c>
      <c r="D10" s="760">
        <v>217736.53678396769</v>
      </c>
      <c r="E10" s="760">
        <v>222863.15947464929</v>
      </c>
      <c r="F10" s="760">
        <v>227958.21494530485</v>
      </c>
      <c r="G10" s="728">
        <v>232410.59222426813</v>
      </c>
    </row>
    <row r="11" spans="1:7" x14ac:dyDescent="0.2">
      <c r="A11" s="1082"/>
      <c r="B11" s="763" t="s">
        <v>580</v>
      </c>
      <c r="C11" s="760">
        <v>324874.11599200423</v>
      </c>
      <c r="D11" s="760">
        <v>344687.67321886733</v>
      </c>
      <c r="E11" s="760">
        <v>363530.92190113844</v>
      </c>
      <c r="F11" s="760">
        <v>380360.12049695972</v>
      </c>
      <c r="G11" s="728">
        <v>397520.99069527345</v>
      </c>
    </row>
    <row r="12" spans="1:7" x14ac:dyDescent="0.2">
      <c r="A12" s="1083"/>
      <c r="B12" s="765" t="s">
        <v>581</v>
      </c>
      <c r="C12" s="732">
        <v>987.61350775798098</v>
      </c>
      <c r="D12" s="732">
        <v>960.82100407529401</v>
      </c>
      <c r="E12" s="732">
        <v>949.47856393683003</v>
      </c>
      <c r="F12" s="732">
        <v>941.92947747509504</v>
      </c>
      <c r="G12" s="733">
        <v>937.457130703997</v>
      </c>
    </row>
    <row r="13" spans="1:7" x14ac:dyDescent="0.2">
      <c r="A13" s="1084" t="s">
        <v>386</v>
      </c>
      <c r="B13" s="762"/>
      <c r="C13" s="759"/>
      <c r="D13" s="759"/>
      <c r="E13" s="759"/>
      <c r="F13" s="759"/>
      <c r="G13" s="727"/>
    </row>
    <row r="14" spans="1:7" x14ac:dyDescent="0.2">
      <c r="A14" s="1082"/>
      <c r="B14" s="762" t="s">
        <v>579</v>
      </c>
      <c r="C14" s="760">
        <v>215033.69569021036</v>
      </c>
      <c r="D14" s="760">
        <v>219088.6806663475</v>
      </c>
      <c r="E14" s="760">
        <v>223252.19737964353</v>
      </c>
      <c r="F14" s="760">
        <v>227960.16823951824</v>
      </c>
      <c r="G14" s="728">
        <v>232412.35985119804</v>
      </c>
    </row>
    <row r="15" spans="1:7" x14ac:dyDescent="0.2">
      <c r="A15" s="1082"/>
      <c r="B15" s="763" t="s">
        <v>580</v>
      </c>
      <c r="C15" s="760">
        <v>334086.84229814867</v>
      </c>
      <c r="D15" s="760">
        <v>348761.13235326856</v>
      </c>
      <c r="E15" s="760">
        <v>364417.59929384466</v>
      </c>
      <c r="F15" s="760">
        <v>380797.78188881755</v>
      </c>
      <c r="G15" s="728">
        <v>398207.7193599348</v>
      </c>
    </row>
    <row r="16" spans="1:7" x14ac:dyDescent="0.2">
      <c r="A16" s="1083"/>
      <c r="B16" s="765" t="s">
        <v>581</v>
      </c>
      <c r="C16" s="732">
        <v>957.68406977361894</v>
      </c>
      <c r="D16" s="732">
        <v>946.64999476236903</v>
      </c>
      <c r="E16" s="732">
        <v>944.95168201171498</v>
      </c>
      <c r="F16" s="732">
        <v>941.19862318289597</v>
      </c>
      <c r="G16" s="733">
        <v>939.81654771317596</v>
      </c>
    </row>
    <row r="17" spans="1:4" x14ac:dyDescent="0.2">
      <c r="A17" s="4" t="s">
        <v>8</v>
      </c>
    </row>
    <row r="21" spans="1:4" x14ac:dyDescent="0.2">
      <c r="D21" s="122"/>
    </row>
  </sheetData>
  <mergeCells count="4">
    <mergeCell ref="A4:B4"/>
    <mergeCell ref="A5:A8"/>
    <mergeCell ref="A9:A12"/>
    <mergeCell ref="A13:A16"/>
  </mergeCell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8B37E2-5C77-45CC-B841-5667CD53DECB}">
  <dimension ref="A1:L38"/>
  <sheetViews>
    <sheetView zoomScaleNormal="100" workbookViewId="0">
      <selection activeCell="B7" sqref="B7:F36"/>
    </sheetView>
  </sheetViews>
  <sheetFormatPr baseColWidth="10" defaultColWidth="11.42578125" defaultRowHeight="12.75" x14ac:dyDescent="0.2"/>
  <cols>
    <col min="1" max="1" width="23.85546875" style="4" customWidth="1"/>
    <col min="2" max="2" width="12" style="4" customWidth="1"/>
    <col min="3" max="4" width="11.42578125" style="4" bestFit="1"/>
    <col min="5" max="6" width="14.42578125" style="4" customWidth="1"/>
    <col min="7" max="16384" width="11.42578125" style="4"/>
  </cols>
  <sheetData>
    <row r="1" spans="1:12" x14ac:dyDescent="0.2">
      <c r="A1" s="1085" t="s">
        <v>238</v>
      </c>
      <c r="B1" s="1085"/>
      <c r="C1" s="1085"/>
      <c r="D1" s="17"/>
      <c r="E1" s="17"/>
      <c r="F1" s="17"/>
    </row>
    <row r="2" spans="1:12" x14ac:dyDescent="0.2">
      <c r="A2" s="1086" t="s">
        <v>232</v>
      </c>
      <c r="B2" s="1086"/>
      <c r="C2" s="1086"/>
      <c r="D2" s="1086"/>
      <c r="E2" s="1086"/>
      <c r="F2" s="1086"/>
    </row>
    <row r="3" spans="1:12" x14ac:dyDescent="0.2">
      <c r="A3" s="1087" t="s">
        <v>233</v>
      </c>
      <c r="B3" s="1087"/>
      <c r="C3" s="1087"/>
      <c r="D3" s="1087"/>
      <c r="E3" s="1087"/>
      <c r="F3" s="1087"/>
    </row>
    <row r="4" spans="1:12" x14ac:dyDescent="0.2">
      <c r="A4" s="513"/>
      <c r="B4" s="513"/>
      <c r="C4" s="513"/>
      <c r="D4" s="513"/>
      <c r="E4" s="513"/>
      <c r="F4" s="513"/>
    </row>
    <row r="5" spans="1:12" ht="12.75" customHeight="1" x14ac:dyDescent="0.2">
      <c r="A5" s="145"/>
      <c r="B5" s="1088" t="s">
        <v>234</v>
      </c>
      <c r="C5" s="1088" t="s">
        <v>235</v>
      </c>
      <c r="D5" s="1088" t="s">
        <v>35</v>
      </c>
      <c r="E5" s="1088" t="s">
        <v>236</v>
      </c>
      <c r="F5" s="1088" t="s">
        <v>237</v>
      </c>
    </row>
    <row r="6" spans="1:12" ht="27" customHeight="1" x14ac:dyDescent="0.2">
      <c r="A6" s="146"/>
      <c r="B6" s="1089"/>
      <c r="C6" s="1089"/>
      <c r="D6" s="1089"/>
      <c r="E6" s="1089"/>
      <c r="F6" s="1089"/>
    </row>
    <row r="7" spans="1:12" x14ac:dyDescent="0.2">
      <c r="A7" s="147">
        <v>1997</v>
      </c>
      <c r="B7" s="511">
        <v>-27361</v>
      </c>
      <c r="C7" s="511">
        <v>402938</v>
      </c>
      <c r="D7" s="511">
        <v>150829</v>
      </c>
      <c r="E7" s="511">
        <v>252109</v>
      </c>
      <c r="F7" s="511">
        <v>375577</v>
      </c>
      <c r="H7" s="58"/>
      <c r="I7" s="58"/>
      <c r="J7" s="58"/>
      <c r="K7" s="58"/>
      <c r="L7" s="58"/>
    </row>
    <row r="8" spans="1:12" x14ac:dyDescent="0.2">
      <c r="A8" s="148">
        <v>1998</v>
      </c>
      <c r="B8" s="512">
        <v>-5381</v>
      </c>
      <c r="C8" s="512">
        <v>185156</v>
      </c>
      <c r="D8" s="512">
        <v>77437</v>
      </c>
      <c r="E8" s="512">
        <v>107719</v>
      </c>
      <c r="F8" s="512">
        <v>179775</v>
      </c>
      <c r="H8" s="58"/>
      <c r="I8" s="58"/>
      <c r="J8" s="58"/>
      <c r="K8" s="58"/>
      <c r="L8" s="58"/>
    </row>
    <row r="9" spans="1:12" x14ac:dyDescent="0.2">
      <c r="A9" s="148">
        <v>1999</v>
      </c>
      <c r="B9" s="512">
        <v>-73261</v>
      </c>
      <c r="C9" s="512">
        <v>174596</v>
      </c>
      <c r="D9" s="512">
        <v>54027</v>
      </c>
      <c r="E9" s="512">
        <v>120569</v>
      </c>
      <c r="F9" s="512">
        <v>101335</v>
      </c>
      <c r="H9" s="58"/>
      <c r="I9" s="58"/>
      <c r="J9" s="58"/>
      <c r="K9" s="58"/>
      <c r="L9" s="58"/>
    </row>
    <row r="10" spans="1:12" x14ac:dyDescent="0.2">
      <c r="A10" s="148">
        <v>2000</v>
      </c>
      <c r="B10" s="512">
        <v>-5846</v>
      </c>
      <c r="C10" s="512">
        <v>218960</v>
      </c>
      <c r="D10" s="512">
        <v>57655</v>
      </c>
      <c r="E10" s="512">
        <v>161305</v>
      </c>
      <c r="F10" s="512">
        <v>213114</v>
      </c>
      <c r="H10" s="58"/>
      <c r="I10" s="58"/>
      <c r="J10" s="58"/>
      <c r="K10" s="58"/>
      <c r="L10" s="58"/>
    </row>
    <row r="11" spans="1:12" x14ac:dyDescent="0.2">
      <c r="A11" s="148">
        <v>2001</v>
      </c>
      <c r="B11" s="512">
        <v>9034</v>
      </c>
      <c r="C11" s="512">
        <v>128986</v>
      </c>
      <c r="D11" s="512">
        <v>56085</v>
      </c>
      <c r="E11" s="512">
        <v>72901</v>
      </c>
      <c r="F11" s="512">
        <v>138020</v>
      </c>
      <c r="H11" s="58"/>
      <c r="I11" s="58"/>
      <c r="J11" s="58"/>
      <c r="K11" s="58"/>
      <c r="L11" s="58"/>
    </row>
    <row r="12" spans="1:12" x14ac:dyDescent="0.2">
      <c r="A12" s="148">
        <v>2002</v>
      </c>
      <c r="B12" s="512">
        <v>-39450</v>
      </c>
      <c r="C12" s="512">
        <v>88047</v>
      </c>
      <c r="D12" s="512">
        <v>31853</v>
      </c>
      <c r="E12" s="512">
        <v>56194</v>
      </c>
      <c r="F12" s="512">
        <v>48597</v>
      </c>
      <c r="H12" s="58"/>
      <c r="I12" s="58"/>
      <c r="J12" s="58"/>
      <c r="K12" s="58"/>
      <c r="L12" s="58"/>
    </row>
    <row r="13" spans="1:12" x14ac:dyDescent="0.2">
      <c r="A13" s="148">
        <v>2003</v>
      </c>
      <c r="B13" s="512">
        <v>-3781</v>
      </c>
      <c r="C13" s="512">
        <v>114136</v>
      </c>
      <c r="D13" s="512">
        <v>38089</v>
      </c>
      <c r="E13" s="512">
        <v>76047</v>
      </c>
      <c r="F13" s="512">
        <v>110355</v>
      </c>
      <c r="H13" s="58"/>
      <c r="I13" s="58"/>
      <c r="J13" s="58"/>
      <c r="K13" s="58"/>
      <c r="L13" s="58"/>
    </row>
    <row r="14" spans="1:12" x14ac:dyDescent="0.2">
      <c r="A14" s="148">
        <v>2004</v>
      </c>
      <c r="B14" s="512">
        <v>123324</v>
      </c>
      <c r="C14" s="512">
        <v>473144</v>
      </c>
      <c r="D14" s="512">
        <v>172579</v>
      </c>
      <c r="E14" s="512">
        <v>300565</v>
      </c>
      <c r="F14" s="512">
        <v>596468</v>
      </c>
      <c r="H14" s="58"/>
      <c r="I14" s="58"/>
      <c r="J14" s="58"/>
      <c r="K14" s="58"/>
      <c r="L14" s="58"/>
    </row>
    <row r="15" spans="1:12" x14ac:dyDescent="0.2">
      <c r="A15" s="148">
        <v>2005</v>
      </c>
      <c r="B15" s="512">
        <v>455179.34152000002</v>
      </c>
      <c r="C15" s="512">
        <v>1264244.4081100002</v>
      </c>
      <c r="D15" s="512">
        <v>613157.54494000005</v>
      </c>
      <c r="E15" s="512">
        <v>651086.86317000003</v>
      </c>
      <c r="F15" s="512">
        <v>1719423.7496300002</v>
      </c>
      <c r="H15" s="58"/>
      <c r="I15" s="58"/>
      <c r="J15" s="58"/>
      <c r="K15" s="58"/>
      <c r="L15" s="58"/>
    </row>
    <row r="16" spans="1:12" x14ac:dyDescent="0.2">
      <c r="A16" s="148">
        <v>2006</v>
      </c>
      <c r="B16" s="512">
        <v>496108.64373000001</v>
      </c>
      <c r="C16" s="512">
        <v>4078834.8112500003</v>
      </c>
      <c r="D16" s="512">
        <v>1998691.7108700001</v>
      </c>
      <c r="E16" s="512">
        <v>2080143.10038</v>
      </c>
      <c r="F16" s="512">
        <v>4574943.4549799999</v>
      </c>
      <c r="H16" s="58"/>
      <c r="I16" s="58"/>
      <c r="J16" s="58"/>
      <c r="K16" s="58"/>
      <c r="L16" s="58"/>
    </row>
    <row r="17" spans="1:12" x14ac:dyDescent="0.2">
      <c r="A17" s="148">
        <v>2007</v>
      </c>
      <c r="B17" s="512">
        <v>1152329.8</v>
      </c>
      <c r="C17" s="512">
        <v>5054366.1882700007</v>
      </c>
      <c r="D17" s="512">
        <v>3299199.5749400002</v>
      </c>
      <c r="E17" s="512">
        <v>1755166.6133300001</v>
      </c>
      <c r="F17" s="512">
        <v>6206695.9882700006</v>
      </c>
      <c r="H17" s="58"/>
      <c r="I17" s="58"/>
      <c r="J17" s="58"/>
      <c r="K17" s="58"/>
      <c r="L17" s="58"/>
    </row>
    <row r="18" spans="1:12" x14ac:dyDescent="0.2">
      <c r="A18" s="148">
        <v>2008</v>
      </c>
      <c r="B18" s="512">
        <v>-336375.13752000115</v>
      </c>
      <c r="C18" s="512">
        <v>4680595.0784200002</v>
      </c>
      <c r="D18" s="512">
        <v>3220332.4036000003</v>
      </c>
      <c r="E18" s="512">
        <v>1460262.6748199998</v>
      </c>
      <c r="F18" s="512">
        <v>4344219.9408999998</v>
      </c>
      <c r="H18" s="58"/>
      <c r="I18" s="58"/>
      <c r="J18" s="58"/>
      <c r="K18" s="58"/>
      <c r="L18" s="58"/>
    </row>
    <row r="19" spans="1:12" x14ac:dyDescent="0.2">
      <c r="A19" s="148">
        <v>2009</v>
      </c>
      <c r="B19" s="512">
        <v>-560889.04473000043</v>
      </c>
      <c r="C19" s="512">
        <v>2068563.1776865458</v>
      </c>
      <c r="D19" s="512">
        <v>1316424.9252485009</v>
      </c>
      <c r="E19" s="512">
        <v>752138.25243804511</v>
      </c>
      <c r="F19" s="512">
        <v>1507674.1329565456</v>
      </c>
      <c r="H19" s="58"/>
      <c r="I19" s="58"/>
      <c r="J19" s="58"/>
      <c r="K19" s="58"/>
      <c r="L19" s="58"/>
    </row>
    <row r="20" spans="1:12" x14ac:dyDescent="0.2">
      <c r="A20" s="148">
        <v>2010</v>
      </c>
      <c r="B20" s="512">
        <v>-117735.42530000233</v>
      </c>
      <c r="C20" s="512">
        <v>3783051.6724212249</v>
      </c>
      <c r="D20" s="512">
        <v>2155591.6905840379</v>
      </c>
      <c r="E20" s="512">
        <v>1627459.981837187</v>
      </c>
      <c r="F20" s="512">
        <v>3665316.2471212223</v>
      </c>
      <c r="H20" s="58"/>
      <c r="I20" s="58"/>
      <c r="J20" s="58"/>
      <c r="K20" s="58"/>
      <c r="L20" s="58"/>
    </row>
    <row r="21" spans="1:12" x14ac:dyDescent="0.2">
      <c r="A21" s="148">
        <v>2011</v>
      </c>
      <c r="B21" s="512">
        <v>817724</v>
      </c>
      <c r="C21" s="512">
        <v>3965765</v>
      </c>
      <c r="D21" s="512">
        <v>3033472</v>
      </c>
      <c r="E21" s="512">
        <v>932293</v>
      </c>
      <c r="F21" s="512">
        <v>4783490</v>
      </c>
      <c r="H21" s="58"/>
      <c r="I21" s="58"/>
      <c r="J21" s="58"/>
      <c r="K21" s="58"/>
      <c r="L21" s="58"/>
    </row>
    <row r="22" spans="1:12" x14ac:dyDescent="0.2">
      <c r="A22" s="148">
        <v>2012</v>
      </c>
      <c r="B22" s="512">
        <v>891034</v>
      </c>
      <c r="C22" s="512">
        <v>3278909</v>
      </c>
      <c r="D22" s="512">
        <v>2712763</v>
      </c>
      <c r="E22" s="512">
        <v>566147</v>
      </c>
      <c r="F22" s="512">
        <v>4169943</v>
      </c>
      <c r="H22" s="58"/>
      <c r="I22" s="58"/>
      <c r="J22" s="58"/>
      <c r="K22" s="58"/>
      <c r="L22" s="58"/>
    </row>
    <row r="23" spans="1:12" x14ac:dyDescent="0.2">
      <c r="A23" s="148">
        <v>2013</v>
      </c>
      <c r="B23" s="512">
        <v>-135651</v>
      </c>
      <c r="C23" s="512">
        <v>3129199</v>
      </c>
      <c r="D23" s="512">
        <v>2302008</v>
      </c>
      <c r="E23" s="512">
        <v>827191</v>
      </c>
      <c r="F23" s="512">
        <v>2993549</v>
      </c>
      <c r="H23" s="58"/>
      <c r="I23" s="58"/>
      <c r="J23" s="58"/>
      <c r="K23" s="58"/>
      <c r="L23" s="58"/>
    </row>
    <row r="24" spans="1:12" x14ac:dyDescent="0.2">
      <c r="A24" s="148">
        <v>2014</v>
      </c>
      <c r="B24" s="512">
        <v>-139897.21316057301</v>
      </c>
      <c r="C24" s="512">
        <v>2642656.7148364577</v>
      </c>
      <c r="D24" s="512">
        <v>1989508.2006293277</v>
      </c>
      <c r="E24" s="512">
        <v>653148.51420712972</v>
      </c>
      <c r="F24" s="512">
        <v>2502759.5016758847</v>
      </c>
      <c r="H24" s="58"/>
      <c r="I24" s="58"/>
      <c r="J24" s="58"/>
      <c r="K24" s="58"/>
      <c r="L24" s="58"/>
    </row>
    <row r="25" spans="1:12" x14ac:dyDescent="0.2">
      <c r="A25" s="148">
        <v>2015</v>
      </c>
      <c r="B25" s="512">
        <v>332751.65555371251</v>
      </c>
      <c r="C25" s="512">
        <v>1675908.9156503216</v>
      </c>
      <c r="D25" s="512">
        <v>1523610.7556618103</v>
      </c>
      <c r="E25" s="512">
        <v>152298.15998851135</v>
      </c>
      <c r="F25" s="512">
        <v>2008660.5712040341</v>
      </c>
      <c r="H25" s="58"/>
      <c r="I25" s="58"/>
      <c r="J25" s="58"/>
      <c r="K25" s="58"/>
      <c r="L25" s="58"/>
    </row>
    <row r="26" spans="1:12" x14ac:dyDescent="0.2">
      <c r="A26" s="148">
        <v>2016</v>
      </c>
      <c r="B26" s="512">
        <v>-724578.75722851907</v>
      </c>
      <c r="C26" s="512">
        <v>725717.9718425225</v>
      </c>
      <c r="D26" s="512">
        <v>643366.98752692528</v>
      </c>
      <c r="E26" s="512">
        <v>82350.984315597205</v>
      </c>
      <c r="F26" s="512">
        <v>1139.2146140036621</v>
      </c>
      <c r="H26" s="58"/>
      <c r="I26" s="58"/>
      <c r="J26" s="58"/>
      <c r="K26" s="58"/>
      <c r="L26" s="58"/>
    </row>
    <row r="27" spans="1:12" x14ac:dyDescent="0.2">
      <c r="A27" s="148">
        <v>2017</v>
      </c>
      <c r="B27" s="512">
        <v>-7168.1023315538278</v>
      </c>
      <c r="C27" s="512">
        <v>1279021.5196772318</v>
      </c>
      <c r="D27" s="512">
        <v>637365.66156097292</v>
      </c>
      <c r="E27" s="512">
        <v>530655.85811625898</v>
      </c>
      <c r="F27" s="512">
        <v>1271853.417345678</v>
      </c>
      <c r="H27" s="58"/>
      <c r="I27" s="58"/>
      <c r="J27" s="58"/>
      <c r="K27" s="58"/>
      <c r="L27" s="58"/>
    </row>
    <row r="28" spans="1:12" x14ac:dyDescent="0.2">
      <c r="A28" s="148">
        <v>2018</v>
      </c>
      <c r="B28" s="512">
        <v>485931.66854387912</v>
      </c>
      <c r="C28" s="512">
        <v>1920002.9996800923</v>
      </c>
      <c r="D28" s="512">
        <v>1419532.1632892203</v>
      </c>
      <c r="E28" s="512">
        <v>500470.83639087219</v>
      </c>
      <c r="F28" s="512">
        <v>2405934.6682239715</v>
      </c>
      <c r="H28" s="58"/>
      <c r="I28" s="58"/>
      <c r="J28" s="58"/>
      <c r="K28" s="58"/>
      <c r="L28" s="58"/>
    </row>
    <row r="29" spans="1:12" x14ac:dyDescent="0.2">
      <c r="A29" s="148">
        <v>2019</v>
      </c>
      <c r="B29" s="512">
        <v>868110.41200000001</v>
      </c>
      <c r="C29" s="512">
        <v>1852383.5529999998</v>
      </c>
      <c r="D29" s="512">
        <v>1452312.1709999999</v>
      </c>
      <c r="E29" s="512">
        <v>400071.38199999998</v>
      </c>
      <c r="F29" s="512">
        <v>2720493.9649999999</v>
      </c>
      <c r="H29" s="58"/>
      <c r="I29" s="58"/>
      <c r="J29" s="58"/>
      <c r="K29" s="58"/>
      <c r="L29" s="58"/>
    </row>
    <row r="30" spans="1:12" x14ac:dyDescent="0.2">
      <c r="A30" s="148">
        <v>2020</v>
      </c>
      <c r="B30" s="512">
        <v>-114941.91700000013</v>
      </c>
      <c r="C30" s="512">
        <v>1814638.0929999999</v>
      </c>
      <c r="D30" s="512">
        <v>1533602.7759999998</v>
      </c>
      <c r="E30" s="512">
        <v>281035.31699999998</v>
      </c>
      <c r="F30" s="512">
        <v>1699696.1759999997</v>
      </c>
      <c r="H30" s="58"/>
      <c r="I30" s="58"/>
      <c r="J30" s="58"/>
      <c r="K30" s="58"/>
      <c r="L30" s="58"/>
    </row>
    <row r="31" spans="1:12" x14ac:dyDescent="0.2">
      <c r="A31" s="148">
        <v>2021</v>
      </c>
      <c r="B31" s="512">
        <v>386828.28699999955</v>
      </c>
      <c r="C31" s="512">
        <v>3431736.6180000002</v>
      </c>
      <c r="D31" s="512">
        <v>2637163.1</v>
      </c>
      <c r="E31" s="512">
        <v>794573.51800000004</v>
      </c>
      <c r="F31" s="512">
        <v>3818564.9049999998</v>
      </c>
      <c r="H31" s="58"/>
      <c r="I31" s="58"/>
      <c r="J31" s="58"/>
      <c r="K31" s="58"/>
      <c r="L31" s="58"/>
    </row>
    <row r="32" spans="1:12" x14ac:dyDescent="0.2">
      <c r="A32" s="148">
        <v>2022</v>
      </c>
      <c r="B32" s="512">
        <v>1496843.409</v>
      </c>
      <c r="C32" s="512">
        <v>3163190.0809999998</v>
      </c>
      <c r="D32" s="512">
        <v>2777394.7039999999</v>
      </c>
      <c r="E32" s="512">
        <v>385795.37699999998</v>
      </c>
      <c r="F32" s="512">
        <v>4660033.49</v>
      </c>
      <c r="H32" s="58"/>
      <c r="I32" s="58"/>
      <c r="J32" s="58"/>
      <c r="K32" s="58"/>
      <c r="L32" s="58"/>
    </row>
    <row r="33" spans="1:12" x14ac:dyDescent="0.2">
      <c r="A33" s="329">
        <v>2023</v>
      </c>
      <c r="B33" s="512">
        <v>-287402.89100000029</v>
      </c>
      <c r="C33" s="512">
        <v>3099470.6209999998</v>
      </c>
      <c r="D33" s="512">
        <v>2819654.392</v>
      </c>
      <c r="E33" s="512">
        <v>279816.22899999999</v>
      </c>
      <c r="F33" s="512">
        <v>2812067.7299999995</v>
      </c>
      <c r="H33" s="58"/>
      <c r="I33" s="58"/>
      <c r="J33" s="58"/>
      <c r="K33" s="58"/>
      <c r="L33" s="58"/>
    </row>
    <row r="34" spans="1:12" x14ac:dyDescent="0.2">
      <c r="A34" s="329">
        <v>2024</v>
      </c>
      <c r="B34" s="33">
        <v>-72431</v>
      </c>
      <c r="C34" s="33">
        <v>3724067</v>
      </c>
      <c r="D34" s="33">
        <v>3283596</v>
      </c>
      <c r="E34" s="33">
        <v>440471</v>
      </c>
      <c r="F34" s="33">
        <v>3651636</v>
      </c>
      <c r="H34" s="58"/>
      <c r="I34" s="58"/>
      <c r="J34" s="58"/>
      <c r="K34" s="58"/>
      <c r="L34" s="58"/>
    </row>
    <row r="35" spans="1:12" x14ac:dyDescent="0.2">
      <c r="A35" s="149" t="s">
        <v>509</v>
      </c>
      <c r="B35" s="26">
        <v>1377087.8080000002</v>
      </c>
      <c r="C35" s="26">
        <v>4582111.2930000005</v>
      </c>
      <c r="D35" s="26">
        <v>4049829.4390000002</v>
      </c>
      <c r="E35" s="26">
        <v>532281.85400000005</v>
      </c>
      <c r="F35" s="26">
        <v>5959199.1010000007</v>
      </c>
      <c r="H35" s="58"/>
      <c r="I35" s="58"/>
      <c r="J35" s="58"/>
      <c r="K35" s="58"/>
      <c r="L35" s="58"/>
    </row>
    <row r="36" spans="1:12" x14ac:dyDescent="0.2">
      <c r="A36" s="146" t="s">
        <v>510</v>
      </c>
      <c r="B36" s="38">
        <v>1354187.0640981384</v>
      </c>
      <c r="C36" s="38">
        <v>4933479.9493969223</v>
      </c>
      <c r="D36" s="38">
        <v>4335616.5330045717</v>
      </c>
      <c r="E36" s="38">
        <v>597863.41639235069</v>
      </c>
      <c r="F36" s="38">
        <v>6287667.0134950606</v>
      </c>
      <c r="H36" s="98"/>
      <c r="I36" s="58"/>
      <c r="J36" s="58"/>
      <c r="K36" s="58"/>
      <c r="L36" s="58"/>
    </row>
    <row r="37" spans="1:12" x14ac:dyDescent="0.2">
      <c r="A37" s="18" t="s">
        <v>54</v>
      </c>
    </row>
    <row r="38" spans="1:12" x14ac:dyDescent="0.2">
      <c r="C38" s="406"/>
      <c r="F38" s="406"/>
    </row>
  </sheetData>
  <mergeCells count="9">
    <mergeCell ref="A1:C1"/>
    <mergeCell ref="A2:F2"/>
    <mergeCell ref="A3:C3"/>
    <mergeCell ref="D3:F3"/>
    <mergeCell ref="B5:B6"/>
    <mergeCell ref="C5:C6"/>
    <mergeCell ref="D5:D6"/>
    <mergeCell ref="E5:E6"/>
    <mergeCell ref="F5:F6"/>
  </mergeCells>
  <pageMargins left="0.7" right="0.7" top="0.75" bottom="0.75" header="0.3" footer="0.3"/>
  <pageSetup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EA56FD-03C6-4BCA-8547-BCDDDCA4DBE3}">
  <dimension ref="A1:H77"/>
  <sheetViews>
    <sheetView zoomScaleNormal="100" workbookViewId="0">
      <selection activeCell="K35" sqref="K35"/>
    </sheetView>
  </sheetViews>
  <sheetFormatPr baseColWidth="10" defaultColWidth="11.42578125" defaultRowHeight="12.75" x14ac:dyDescent="0.2"/>
  <cols>
    <col min="1" max="1" width="57.140625" style="18" customWidth="1"/>
    <col min="2" max="3" width="12.85546875" style="18" customWidth="1"/>
    <col min="4" max="4" width="11.42578125" style="18" bestFit="1"/>
    <col min="5" max="6" width="11.5703125" style="18" bestFit="1" customWidth="1"/>
    <col min="7" max="7" width="12" style="18" bestFit="1" customWidth="1"/>
    <col min="8" max="8" width="11.5703125" style="18" bestFit="1" customWidth="1"/>
    <col min="9" max="16384" width="11.42578125" style="18"/>
  </cols>
  <sheetData>
    <row r="1" spans="1:8" x14ac:dyDescent="0.2">
      <c r="A1" s="968" t="s">
        <v>294</v>
      </c>
      <c r="B1" s="968"/>
      <c r="C1" s="968"/>
    </row>
    <row r="2" spans="1:8" x14ac:dyDescent="0.2">
      <c r="A2" s="968" t="s">
        <v>590</v>
      </c>
      <c r="B2" s="968"/>
      <c r="C2" s="968"/>
    </row>
    <row r="3" spans="1:8" x14ac:dyDescent="0.2">
      <c r="A3" s="968" t="s">
        <v>591</v>
      </c>
      <c r="B3" s="968"/>
      <c r="C3" s="968"/>
    </row>
    <row r="4" spans="1:8" x14ac:dyDescent="0.2">
      <c r="A4" s="968" t="s">
        <v>151</v>
      </c>
      <c r="B4" s="968"/>
      <c r="C4" s="968"/>
    </row>
    <row r="5" spans="1:8" x14ac:dyDescent="0.2">
      <c r="A5" s="969" t="s">
        <v>184</v>
      </c>
      <c r="B5" s="969"/>
      <c r="C5" s="969"/>
    </row>
    <row r="6" spans="1:8" x14ac:dyDescent="0.2">
      <c r="A6" s="150"/>
      <c r="B6" s="150"/>
      <c r="C6" s="151"/>
      <c r="D6" s="122"/>
    </row>
    <row r="7" spans="1:8" x14ac:dyDescent="0.2">
      <c r="A7" s="260"/>
      <c r="B7" s="21">
        <v>2024</v>
      </c>
      <c r="C7" s="21">
        <v>2025</v>
      </c>
    </row>
    <row r="8" spans="1:8" x14ac:dyDescent="0.2">
      <c r="A8" s="152" t="s">
        <v>112</v>
      </c>
      <c r="B8" s="153"/>
      <c r="C8" s="153"/>
    </row>
    <row r="9" spans="1:8" x14ac:dyDescent="0.2">
      <c r="A9" s="152" t="s">
        <v>239</v>
      </c>
      <c r="B9" s="162">
        <v>67265585.691579998</v>
      </c>
      <c r="C9" s="162">
        <v>76348876.316534281</v>
      </c>
      <c r="D9" s="156"/>
      <c r="E9" s="375"/>
      <c r="F9" s="375"/>
      <c r="G9" s="474"/>
      <c r="H9" s="474"/>
    </row>
    <row r="10" spans="1:8" s="70" customFormat="1" x14ac:dyDescent="0.2">
      <c r="A10" s="152" t="s">
        <v>240</v>
      </c>
      <c r="B10" s="162">
        <v>54669718.825000003</v>
      </c>
      <c r="C10" s="162">
        <v>62784264.963533901</v>
      </c>
      <c r="D10" s="156"/>
      <c r="E10" s="375"/>
      <c r="F10" s="375"/>
      <c r="G10" s="474"/>
      <c r="H10" s="474"/>
    </row>
    <row r="11" spans="1:8" x14ac:dyDescent="0.2">
      <c r="A11" s="157" t="s">
        <v>241</v>
      </c>
      <c r="B11" s="153">
        <v>3447178.5159999998</v>
      </c>
      <c r="C11" s="153">
        <v>6237682.4856948778</v>
      </c>
      <c r="D11" s="156"/>
      <c r="E11" s="168"/>
      <c r="F11" s="168"/>
      <c r="G11" s="474"/>
      <c r="H11" s="474"/>
    </row>
    <row r="12" spans="1:8" x14ac:dyDescent="0.2">
      <c r="A12" s="157" t="s">
        <v>242</v>
      </c>
      <c r="B12" s="153">
        <v>51222540.309</v>
      </c>
      <c r="C12" s="153">
        <v>56546582.477839023</v>
      </c>
      <c r="D12" s="156"/>
      <c r="E12" s="375"/>
      <c r="F12" s="375"/>
      <c r="G12" s="474"/>
      <c r="H12" s="474"/>
    </row>
    <row r="13" spans="1:8" x14ac:dyDescent="0.2">
      <c r="A13" s="157" t="s">
        <v>243</v>
      </c>
      <c r="B13" s="153">
        <v>1345084.7721002002</v>
      </c>
      <c r="C13" s="153">
        <v>2311179.7834817301</v>
      </c>
      <c r="D13" s="156"/>
      <c r="E13" s="375"/>
      <c r="F13" s="375"/>
      <c r="G13" s="474"/>
      <c r="H13" s="474"/>
    </row>
    <row r="14" spans="1:8" x14ac:dyDescent="0.2">
      <c r="A14" s="157" t="s">
        <v>244</v>
      </c>
      <c r="B14" s="153">
        <v>3686960.6639999999</v>
      </c>
      <c r="C14" s="153">
        <v>4115081.8098361315</v>
      </c>
      <c r="D14" s="156"/>
      <c r="E14" s="375"/>
      <c r="F14" s="375"/>
      <c r="G14" s="474"/>
      <c r="H14" s="474"/>
    </row>
    <row r="15" spans="1:8" x14ac:dyDescent="0.2">
      <c r="A15" s="157" t="s">
        <v>245</v>
      </c>
      <c r="B15" s="153">
        <v>76215.872999999992</v>
      </c>
      <c r="C15" s="153">
        <v>170163.55725744148</v>
      </c>
      <c r="D15" s="156"/>
      <c r="E15" s="375"/>
      <c r="F15" s="375"/>
      <c r="G15" s="474"/>
      <c r="H15" s="474"/>
    </row>
    <row r="16" spans="1:8" x14ac:dyDescent="0.2">
      <c r="A16" s="157" t="s">
        <v>246</v>
      </c>
      <c r="B16" s="153">
        <v>1944390.7114499998</v>
      </c>
      <c r="C16" s="153">
        <v>1748824.2642240857</v>
      </c>
      <c r="D16" s="156"/>
      <c r="E16" s="375"/>
      <c r="F16" s="375"/>
      <c r="G16" s="474"/>
      <c r="H16" s="474"/>
    </row>
    <row r="17" spans="1:8" x14ac:dyDescent="0.2">
      <c r="A17" s="157" t="s">
        <v>247</v>
      </c>
      <c r="B17" s="153">
        <v>1473760.5179600001</v>
      </c>
      <c r="C17" s="153">
        <v>1621872.92726811</v>
      </c>
      <c r="D17" s="156"/>
      <c r="E17" s="375"/>
      <c r="F17" s="375"/>
      <c r="G17" s="474"/>
      <c r="H17" s="474"/>
    </row>
    <row r="18" spans="1:8" x14ac:dyDescent="0.2">
      <c r="A18" s="157" t="s">
        <v>248</v>
      </c>
      <c r="B18" s="153">
        <v>4069454.3280698</v>
      </c>
      <c r="C18" s="153">
        <v>3597489.010932873</v>
      </c>
      <c r="D18" s="156"/>
      <c r="E18" s="375"/>
      <c r="F18" s="375"/>
      <c r="G18" s="474"/>
      <c r="H18" s="474"/>
    </row>
    <row r="19" spans="1:8" x14ac:dyDescent="0.2">
      <c r="A19" s="152" t="s">
        <v>249</v>
      </c>
      <c r="B19" s="287">
        <v>65746190.528512999</v>
      </c>
      <c r="C19" s="287">
        <v>68982974.252000004</v>
      </c>
      <c r="D19" s="156"/>
      <c r="E19" s="375"/>
      <c r="F19" s="375"/>
      <c r="G19" s="474"/>
      <c r="H19" s="474"/>
    </row>
    <row r="20" spans="1:8" x14ac:dyDescent="0.2">
      <c r="A20" s="157" t="s">
        <v>250</v>
      </c>
      <c r="B20" s="288">
        <v>15195344.459969999</v>
      </c>
      <c r="C20" s="288">
        <v>15927306.529999999</v>
      </c>
      <c r="D20" s="156"/>
      <c r="E20" s="375"/>
      <c r="F20" s="375"/>
      <c r="G20" s="474"/>
      <c r="H20" s="474"/>
    </row>
    <row r="21" spans="1:8" x14ac:dyDescent="0.2">
      <c r="A21" s="157" t="s">
        <v>251</v>
      </c>
      <c r="B21" s="288">
        <v>6031817.8625000007</v>
      </c>
      <c r="C21" s="288">
        <v>5840820.1699999999</v>
      </c>
      <c r="D21" s="156"/>
      <c r="E21" s="375"/>
      <c r="F21" s="375"/>
      <c r="G21" s="474"/>
      <c r="H21" s="474"/>
    </row>
    <row r="22" spans="1:8" x14ac:dyDescent="0.2">
      <c r="A22" s="157" t="s">
        <v>252</v>
      </c>
      <c r="B22" s="288">
        <v>3769789.8142929999</v>
      </c>
      <c r="C22" s="288">
        <v>4017437.3622896401</v>
      </c>
      <c r="D22" s="156"/>
      <c r="E22" s="375"/>
      <c r="F22" s="375"/>
      <c r="G22" s="474"/>
      <c r="H22" s="474"/>
    </row>
    <row r="23" spans="1:8" x14ac:dyDescent="0.2">
      <c r="A23" s="157" t="s">
        <v>253</v>
      </c>
      <c r="B23" s="288">
        <v>26056874.898400001</v>
      </c>
      <c r="C23" s="288">
        <v>28401968.775710359</v>
      </c>
      <c r="D23" s="156"/>
      <c r="E23" s="375"/>
      <c r="F23" s="375"/>
      <c r="G23" s="474"/>
      <c r="H23" s="474"/>
    </row>
    <row r="24" spans="1:8" x14ac:dyDescent="0.2">
      <c r="A24" s="157" t="s">
        <v>254</v>
      </c>
      <c r="B24" s="288">
        <v>14350521.74117</v>
      </c>
      <c r="C24" s="288">
        <v>14743826.836999999</v>
      </c>
      <c r="D24" s="156"/>
      <c r="E24" s="375"/>
      <c r="F24" s="375"/>
      <c r="G24" s="474"/>
      <c r="H24" s="474"/>
    </row>
    <row r="25" spans="1:8" x14ac:dyDescent="0.2">
      <c r="A25" s="157" t="s">
        <v>132</v>
      </c>
      <c r="B25" s="288">
        <v>341841.75217999995</v>
      </c>
      <c r="C25" s="288">
        <v>51614.576999999997</v>
      </c>
      <c r="D25" s="156"/>
      <c r="E25" s="375"/>
      <c r="F25" s="375"/>
      <c r="G25" s="474"/>
      <c r="H25" s="474"/>
    </row>
    <row r="26" spans="1:8" x14ac:dyDescent="0.2">
      <c r="A26" s="152" t="s">
        <v>255</v>
      </c>
      <c r="B26" s="287">
        <v>1519395.1630670002</v>
      </c>
      <c r="C26" s="287">
        <v>7365902.0645342767</v>
      </c>
      <c r="D26" s="156"/>
      <c r="E26" s="375"/>
      <c r="F26" s="375"/>
      <c r="G26" s="474"/>
      <c r="H26" s="474"/>
    </row>
    <row r="27" spans="1:8" x14ac:dyDescent="0.2">
      <c r="A27" s="152" t="s">
        <v>24</v>
      </c>
      <c r="B27" s="287"/>
      <c r="C27" s="287"/>
      <c r="D27" s="156"/>
      <c r="E27" s="375"/>
      <c r="F27" s="375"/>
      <c r="G27" s="474"/>
      <c r="H27" s="474"/>
    </row>
    <row r="28" spans="1:8" x14ac:dyDescent="0.2">
      <c r="A28" s="152" t="s">
        <v>256</v>
      </c>
      <c r="B28" s="287">
        <v>10400043.491459999</v>
      </c>
      <c r="C28" s="287">
        <v>12906669.343</v>
      </c>
      <c r="D28" s="156"/>
      <c r="E28" s="375"/>
      <c r="F28" s="375"/>
      <c r="G28" s="474"/>
      <c r="H28" s="474"/>
    </row>
    <row r="29" spans="1:8" x14ac:dyDescent="0.2">
      <c r="A29" s="157" t="s">
        <v>257</v>
      </c>
      <c r="B29" s="288">
        <v>17635.509999999998</v>
      </c>
      <c r="C29" s="288">
        <v>13022.916000000001</v>
      </c>
      <c r="D29" s="156"/>
      <c r="E29" s="375"/>
      <c r="F29" s="375"/>
      <c r="G29" s="474"/>
      <c r="H29" s="474"/>
    </row>
    <row r="30" spans="1:8" x14ac:dyDescent="0.2">
      <c r="A30" s="157" t="s">
        <v>258</v>
      </c>
      <c r="B30" s="288">
        <v>4416380.9017700003</v>
      </c>
      <c r="C30" s="288">
        <v>5668011.9960000003</v>
      </c>
      <c r="D30" s="156"/>
      <c r="E30" s="375"/>
      <c r="F30" s="375"/>
      <c r="G30" s="474"/>
      <c r="H30" s="474"/>
    </row>
    <row r="31" spans="1:8" x14ac:dyDescent="0.2">
      <c r="A31" s="157" t="s">
        <v>259</v>
      </c>
      <c r="B31" s="288">
        <v>6001298.0996899996</v>
      </c>
      <c r="C31" s="288">
        <v>7251680.2630000003</v>
      </c>
      <c r="D31" s="156"/>
      <c r="E31" s="375"/>
      <c r="F31" s="375"/>
      <c r="G31" s="474"/>
      <c r="H31" s="474"/>
    </row>
    <row r="32" spans="1:8" x14ac:dyDescent="0.2">
      <c r="A32" s="152" t="s">
        <v>260</v>
      </c>
      <c r="B32" s="287">
        <v>67283221.201579988</v>
      </c>
      <c r="C32" s="287">
        <v>76361899.232534274</v>
      </c>
      <c r="D32" s="156"/>
      <c r="E32" s="375"/>
      <c r="F32" s="375"/>
      <c r="G32" s="474"/>
      <c r="H32" s="474"/>
    </row>
    <row r="33" spans="1:8" x14ac:dyDescent="0.2">
      <c r="A33" s="152" t="s">
        <v>261</v>
      </c>
      <c r="B33" s="287">
        <v>76163869.529973</v>
      </c>
      <c r="C33" s="287">
        <v>81902666.511000007</v>
      </c>
      <c r="D33" s="156"/>
      <c r="E33" s="375"/>
      <c r="F33" s="375"/>
      <c r="G33" s="474"/>
      <c r="H33" s="474"/>
    </row>
    <row r="34" spans="1:8" x14ac:dyDescent="0.2">
      <c r="A34" s="152" t="s">
        <v>262</v>
      </c>
      <c r="B34" s="289">
        <v>-8880648.3283929992</v>
      </c>
      <c r="C34" s="289">
        <v>-5540767.2784657329</v>
      </c>
      <c r="D34" s="156"/>
      <c r="E34" s="375"/>
      <c r="F34" s="375"/>
      <c r="G34" s="474"/>
      <c r="H34" s="474"/>
    </row>
    <row r="35" spans="1:8" x14ac:dyDescent="0.2">
      <c r="A35" s="188" t="s">
        <v>263</v>
      </c>
      <c r="B35" s="400"/>
      <c r="C35" s="401"/>
      <c r="D35" s="156"/>
      <c r="E35" s="375"/>
      <c r="F35" s="375"/>
      <c r="G35" s="474"/>
      <c r="H35" s="474"/>
    </row>
    <row r="36" spans="1:8" x14ac:dyDescent="0.2">
      <c r="A36" s="152" t="s">
        <v>264</v>
      </c>
      <c r="B36" s="287">
        <v>-891015.46023999969</v>
      </c>
      <c r="C36" s="287">
        <v>2576473.5773581984</v>
      </c>
      <c r="D36" s="156"/>
      <c r="E36" s="375"/>
      <c r="F36" s="375"/>
      <c r="G36" s="474"/>
      <c r="H36" s="474"/>
    </row>
    <row r="37" spans="1:8" x14ac:dyDescent="0.2">
      <c r="A37" s="157" t="s">
        <v>265</v>
      </c>
      <c r="B37" s="288">
        <v>-1038795.9384999999</v>
      </c>
      <c r="C37" s="288">
        <v>830665.10899999994</v>
      </c>
      <c r="D37" s="156"/>
      <c r="E37" s="375"/>
      <c r="F37" s="375"/>
      <c r="G37" s="474"/>
      <c r="H37" s="474"/>
    </row>
    <row r="38" spans="1:8" x14ac:dyDescent="0.2">
      <c r="A38" s="157" t="s">
        <v>266</v>
      </c>
      <c r="B38" s="288">
        <v>1903058.2790000001</v>
      </c>
      <c r="C38" s="288">
        <v>2318504.767</v>
      </c>
      <c r="D38" s="156"/>
      <c r="E38" s="375"/>
      <c r="F38" s="375"/>
      <c r="G38" s="474"/>
      <c r="H38" s="474"/>
    </row>
    <row r="39" spans="1:8" x14ac:dyDescent="0.2">
      <c r="A39" s="157" t="s">
        <v>267</v>
      </c>
      <c r="B39" s="288">
        <v>2941854.2175000003</v>
      </c>
      <c r="C39" s="288">
        <v>1487839.6580000001</v>
      </c>
      <c r="D39" s="156"/>
      <c r="E39" s="375"/>
      <c r="F39" s="375"/>
      <c r="G39" s="474"/>
      <c r="H39" s="474"/>
    </row>
    <row r="40" spans="1:8" x14ac:dyDescent="0.2">
      <c r="A40" s="157" t="s">
        <v>268</v>
      </c>
      <c r="B40" s="288">
        <v>-525763.02151999983</v>
      </c>
      <c r="C40" s="288">
        <v>1767980.9453581981</v>
      </c>
      <c r="D40" s="156"/>
      <c r="E40" s="375"/>
      <c r="F40" s="375"/>
      <c r="G40" s="474"/>
      <c r="H40" s="474"/>
    </row>
    <row r="41" spans="1:8" x14ac:dyDescent="0.2">
      <c r="A41" s="157" t="s">
        <v>269</v>
      </c>
      <c r="B41" s="288">
        <v>3801542.8896599999</v>
      </c>
      <c r="C41" s="288">
        <v>11355222.198000001</v>
      </c>
      <c r="D41" s="156"/>
      <c r="E41" s="375"/>
      <c r="F41" s="375"/>
      <c r="G41" s="474"/>
      <c r="H41" s="474"/>
    </row>
    <row r="42" spans="1:8" x14ac:dyDescent="0.2">
      <c r="A42" s="157" t="s">
        <v>270</v>
      </c>
      <c r="B42" s="288">
        <v>4327305.9111800008</v>
      </c>
      <c r="C42" s="288">
        <v>9587241.2526418027</v>
      </c>
      <c r="D42" s="156"/>
      <c r="E42" s="375"/>
      <c r="F42" s="375"/>
      <c r="G42" s="474"/>
      <c r="H42" s="474"/>
    </row>
    <row r="43" spans="1:8" x14ac:dyDescent="0.2">
      <c r="A43" s="157" t="s">
        <v>271</v>
      </c>
      <c r="B43" s="288">
        <v>27269.493529999872</v>
      </c>
      <c r="C43" s="288">
        <v>87.715000000000003</v>
      </c>
      <c r="D43" s="156"/>
      <c r="E43" s="375"/>
      <c r="F43" s="375"/>
      <c r="G43" s="474"/>
      <c r="H43" s="474"/>
    </row>
    <row r="44" spans="1:8" x14ac:dyDescent="0.2">
      <c r="A44" s="157" t="s">
        <v>272</v>
      </c>
      <c r="B44" s="288">
        <v>646274.00625000033</v>
      </c>
      <c r="C44" s="288">
        <v>-22260.191999999999</v>
      </c>
      <c r="D44" s="156"/>
      <c r="E44" s="375"/>
      <c r="F44" s="375"/>
    </row>
    <row r="45" spans="1:8" x14ac:dyDescent="0.2">
      <c r="A45" s="157" t="s">
        <v>273</v>
      </c>
      <c r="B45" s="288">
        <v>0</v>
      </c>
      <c r="C45" s="288">
        <v>0</v>
      </c>
      <c r="D45" s="156"/>
      <c r="E45" s="375"/>
      <c r="F45" s="375"/>
    </row>
    <row r="46" spans="1:8" x14ac:dyDescent="0.2">
      <c r="A46" s="157" t="s">
        <v>274</v>
      </c>
      <c r="B46" s="288">
        <v>0</v>
      </c>
      <c r="C46" s="288">
        <v>0</v>
      </c>
      <c r="D46" s="156"/>
      <c r="E46" s="375"/>
      <c r="F46" s="375"/>
    </row>
    <row r="47" spans="1:8" x14ac:dyDescent="0.2">
      <c r="A47" s="157" t="s">
        <v>275</v>
      </c>
      <c r="B47" s="288">
        <v>0</v>
      </c>
      <c r="C47" s="288">
        <v>0</v>
      </c>
      <c r="D47" s="156"/>
      <c r="E47" s="375"/>
      <c r="F47" s="375"/>
    </row>
    <row r="48" spans="1:8" x14ac:dyDescent="0.2">
      <c r="A48" s="157" t="s">
        <v>276</v>
      </c>
      <c r="B48" s="288">
        <v>0</v>
      </c>
      <c r="C48" s="288">
        <v>0</v>
      </c>
      <c r="D48" s="156"/>
      <c r="E48" s="375"/>
      <c r="F48" s="375"/>
    </row>
    <row r="49" spans="1:6" x14ac:dyDescent="0.2">
      <c r="A49" s="157" t="s">
        <v>277</v>
      </c>
      <c r="B49" s="288">
        <v>0</v>
      </c>
      <c r="C49" s="288">
        <v>0</v>
      </c>
      <c r="D49" s="156"/>
      <c r="E49" s="375"/>
      <c r="F49" s="375"/>
    </row>
    <row r="50" spans="1:6" x14ac:dyDescent="0.2">
      <c r="A50" s="157" t="s">
        <v>278</v>
      </c>
      <c r="B50" s="288">
        <v>0</v>
      </c>
      <c r="C50" s="288">
        <v>0</v>
      </c>
      <c r="D50" s="156"/>
      <c r="E50" s="375"/>
      <c r="F50" s="375"/>
    </row>
    <row r="51" spans="1:6" x14ac:dyDescent="0.2">
      <c r="A51" s="157" t="s">
        <v>279</v>
      </c>
      <c r="B51" s="288">
        <v>0</v>
      </c>
      <c r="C51" s="288">
        <v>0</v>
      </c>
      <c r="D51" s="156"/>
      <c r="E51" s="375"/>
      <c r="F51" s="375"/>
    </row>
    <row r="52" spans="1:6" x14ac:dyDescent="0.2">
      <c r="A52" s="152" t="s">
        <v>280</v>
      </c>
      <c r="B52" s="287">
        <v>7989632.8681530003</v>
      </c>
      <c r="C52" s="287">
        <v>8117240.8558239313</v>
      </c>
      <c r="D52" s="156"/>
      <c r="E52" s="375"/>
      <c r="F52" s="375"/>
    </row>
    <row r="53" spans="1:6" x14ac:dyDescent="0.2">
      <c r="A53" s="157" t="s">
        <v>281</v>
      </c>
      <c r="B53" s="288">
        <v>3258035.5367899998</v>
      </c>
      <c r="C53" s="288">
        <v>-1932744.6813534352</v>
      </c>
      <c r="D53" s="156"/>
      <c r="E53" s="375"/>
      <c r="F53" s="375"/>
    </row>
    <row r="54" spans="1:6" x14ac:dyDescent="0.2">
      <c r="A54" s="157" t="s">
        <v>282</v>
      </c>
      <c r="B54" s="288">
        <v>3305040.8741099997</v>
      </c>
      <c r="C54" s="288">
        <v>163966.00200000001</v>
      </c>
      <c r="D54" s="156"/>
      <c r="E54" s="375"/>
      <c r="F54" s="375"/>
    </row>
    <row r="55" spans="1:6" x14ac:dyDescent="0.2">
      <c r="A55" s="157" t="s">
        <v>283</v>
      </c>
      <c r="B55" s="288">
        <v>3291245.5931099998</v>
      </c>
      <c r="C55" s="288">
        <v>108369.22500000001</v>
      </c>
      <c r="D55" s="156"/>
      <c r="E55" s="375"/>
      <c r="F55" s="375"/>
    </row>
    <row r="56" spans="1:6" x14ac:dyDescent="0.2">
      <c r="A56" s="157" t="s">
        <v>284</v>
      </c>
      <c r="B56" s="288">
        <v>13795.280999999999</v>
      </c>
      <c r="C56" s="288">
        <v>55596.777000000002</v>
      </c>
      <c r="D56" s="156"/>
      <c r="E56" s="375"/>
      <c r="F56" s="375"/>
    </row>
    <row r="57" spans="1:6" x14ac:dyDescent="0.2">
      <c r="A57" s="157" t="s">
        <v>285</v>
      </c>
      <c r="B57" s="288">
        <v>47005.337319999999</v>
      </c>
      <c r="C57" s="288">
        <v>2096710.6833534352</v>
      </c>
      <c r="D57" s="156"/>
      <c r="E57" s="375"/>
      <c r="F57" s="375"/>
    </row>
    <row r="58" spans="1:6" x14ac:dyDescent="0.2">
      <c r="A58" s="157" t="s">
        <v>286</v>
      </c>
      <c r="B58" s="288">
        <v>4927347.5793300001</v>
      </c>
      <c r="C58" s="288">
        <v>10216220.040177366</v>
      </c>
      <c r="D58" s="156"/>
      <c r="E58" s="375"/>
      <c r="F58" s="375"/>
    </row>
    <row r="59" spans="1:6" x14ac:dyDescent="0.2">
      <c r="A59" s="157" t="s">
        <v>282</v>
      </c>
      <c r="B59" s="288">
        <v>24289202.254000001</v>
      </c>
      <c r="C59" s="288">
        <v>13614978.59020035</v>
      </c>
      <c r="D59" s="156"/>
      <c r="E59" s="375"/>
      <c r="F59" s="375"/>
    </row>
    <row r="60" spans="1:6" x14ac:dyDescent="0.2">
      <c r="A60" s="157" t="s">
        <v>283</v>
      </c>
      <c r="B60" s="288">
        <v>24289202.254000001</v>
      </c>
      <c r="C60" s="288">
        <v>13614978.59020035</v>
      </c>
      <c r="D60" s="156"/>
      <c r="E60" s="375"/>
      <c r="F60" s="375"/>
    </row>
    <row r="61" spans="1:6" x14ac:dyDescent="0.2">
      <c r="A61" s="157" t="s">
        <v>284</v>
      </c>
      <c r="B61" s="288">
        <v>0</v>
      </c>
      <c r="C61" s="288">
        <v>0</v>
      </c>
      <c r="D61" s="156"/>
      <c r="E61" s="375"/>
      <c r="F61" s="375"/>
    </row>
    <row r="62" spans="1:6" x14ac:dyDescent="0.2">
      <c r="A62" s="157" t="s">
        <v>285</v>
      </c>
      <c r="B62" s="288">
        <v>19361854.67467</v>
      </c>
      <c r="C62" s="288">
        <v>3398758.5500229844</v>
      </c>
      <c r="D62" s="156"/>
      <c r="E62" s="375"/>
      <c r="F62" s="375"/>
    </row>
    <row r="63" spans="1:6" x14ac:dyDescent="0.2">
      <c r="A63" s="157" t="s">
        <v>287</v>
      </c>
      <c r="B63" s="288">
        <v>-195750.247967</v>
      </c>
      <c r="C63" s="288">
        <v>-166234.503</v>
      </c>
      <c r="D63" s="156"/>
      <c r="E63" s="375"/>
      <c r="F63" s="375"/>
    </row>
    <row r="64" spans="1:6" x14ac:dyDescent="0.2">
      <c r="A64" s="159" t="s">
        <v>288</v>
      </c>
      <c r="B64" s="289">
        <v>-8880648.3283929992</v>
      </c>
      <c r="C64" s="289">
        <v>-5540767.2784657329</v>
      </c>
      <c r="D64" s="156"/>
      <c r="E64" s="375"/>
      <c r="F64" s="375"/>
    </row>
    <row r="65" spans="1:6" x14ac:dyDescent="0.2">
      <c r="A65" s="157" t="s">
        <v>289</v>
      </c>
      <c r="B65" s="161"/>
      <c r="C65" s="161"/>
      <c r="D65" s="156"/>
      <c r="E65" s="375"/>
      <c r="F65" s="375"/>
    </row>
    <row r="66" spans="1:6" ht="12.75" customHeight="1" x14ac:dyDescent="0.2">
      <c r="A66" s="1090" t="s">
        <v>290</v>
      </c>
      <c r="B66" s="1090"/>
      <c r="C66" s="1090"/>
      <c r="D66" s="156"/>
      <c r="E66" s="375"/>
      <c r="F66" s="375"/>
    </row>
    <row r="67" spans="1:6" x14ac:dyDescent="0.2">
      <c r="A67" s="1090"/>
      <c r="B67" s="1090"/>
      <c r="C67" s="1090"/>
      <c r="D67" s="156"/>
      <c r="E67" s="375"/>
      <c r="F67" s="375"/>
    </row>
    <row r="68" spans="1:6" ht="12.75" customHeight="1" x14ac:dyDescent="0.2">
      <c r="A68" s="18" t="s">
        <v>291</v>
      </c>
      <c r="D68" s="156"/>
      <c r="E68" s="375"/>
      <c r="F68" s="375"/>
    </row>
    <row r="69" spans="1:6" ht="12.75" customHeight="1" x14ac:dyDescent="0.2">
      <c r="A69" s="973" t="s">
        <v>292</v>
      </c>
      <c r="B69" s="973"/>
      <c r="C69" s="973"/>
      <c r="D69" s="156"/>
      <c r="E69" s="375"/>
      <c r="F69" s="375"/>
    </row>
    <row r="70" spans="1:6" x14ac:dyDescent="0.2">
      <c r="A70" s="973"/>
      <c r="B70" s="973"/>
      <c r="C70" s="973"/>
      <c r="D70" s="156"/>
      <c r="E70" s="375"/>
      <c r="F70" s="375"/>
    </row>
    <row r="71" spans="1:6" ht="12.75" customHeight="1" x14ac:dyDescent="0.2">
      <c r="A71" s="973" t="s">
        <v>293</v>
      </c>
      <c r="B71" s="973"/>
      <c r="C71" s="973"/>
      <c r="E71" s="375"/>
      <c r="F71" s="375"/>
    </row>
    <row r="72" spans="1:6" x14ac:dyDescent="0.2">
      <c r="A72" s="973"/>
      <c r="B72" s="973"/>
      <c r="C72" s="973"/>
      <c r="E72" s="375"/>
      <c r="F72" s="375"/>
    </row>
    <row r="73" spans="1:6" x14ac:dyDescent="0.2">
      <c r="A73" s="18" t="s">
        <v>54</v>
      </c>
      <c r="E73" s="375"/>
      <c r="F73" s="375"/>
    </row>
    <row r="74" spans="1:6" x14ac:dyDescent="0.2">
      <c r="E74" s="375"/>
      <c r="F74" s="375"/>
    </row>
    <row r="75" spans="1:6" x14ac:dyDescent="0.2">
      <c r="E75" s="375"/>
      <c r="F75" s="375"/>
    </row>
    <row r="76" spans="1:6" x14ac:dyDescent="0.2">
      <c r="E76" s="375"/>
      <c r="F76" s="375"/>
    </row>
    <row r="77" spans="1:6" x14ac:dyDescent="0.2">
      <c r="E77" s="375"/>
      <c r="F77" s="375"/>
    </row>
  </sheetData>
  <mergeCells count="8">
    <mergeCell ref="A66:C67"/>
    <mergeCell ref="A69:C70"/>
    <mergeCell ref="A71:C72"/>
    <mergeCell ref="A1:C1"/>
    <mergeCell ref="A2:C2"/>
    <mergeCell ref="A3:C3"/>
    <mergeCell ref="A4:C4"/>
    <mergeCell ref="A5:C5"/>
  </mergeCells>
  <pageMargins left="0.7" right="0.7" top="0.75" bottom="0.75" header="0.3" footer="0.3"/>
  <pageSetup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21E31-4512-4618-94C7-9FAABA89FC4C}">
  <dimension ref="A1:F77"/>
  <sheetViews>
    <sheetView zoomScaleNormal="100" workbookViewId="0">
      <selection activeCell="D2" sqref="D2"/>
    </sheetView>
  </sheetViews>
  <sheetFormatPr baseColWidth="10" defaultColWidth="11.42578125" defaultRowHeight="12.75" x14ac:dyDescent="0.2"/>
  <cols>
    <col min="1" max="1" width="57.140625" style="18" customWidth="1"/>
    <col min="2" max="3" width="12.85546875" style="18" customWidth="1"/>
    <col min="4" max="4" width="11.42578125" style="18" bestFit="1"/>
    <col min="5" max="5" width="11.5703125" style="18" bestFit="1" customWidth="1"/>
    <col min="6" max="6" width="12.28515625" style="18" bestFit="1" customWidth="1"/>
    <col min="7" max="16384" width="11.42578125" style="18"/>
  </cols>
  <sheetData>
    <row r="1" spans="1:5" x14ac:dyDescent="0.2">
      <c r="A1" s="968" t="s">
        <v>295</v>
      </c>
      <c r="B1" s="968"/>
      <c r="C1" s="968"/>
    </row>
    <row r="2" spans="1:5" x14ac:dyDescent="0.2">
      <c r="A2" s="968" t="s">
        <v>590</v>
      </c>
      <c r="B2" s="968"/>
      <c r="C2" s="968"/>
    </row>
    <row r="3" spans="1:5" x14ac:dyDescent="0.2">
      <c r="A3" s="968" t="s">
        <v>591</v>
      </c>
      <c r="B3" s="968"/>
      <c r="C3" s="968"/>
    </row>
    <row r="4" spans="1:5" x14ac:dyDescent="0.2">
      <c r="A4" s="968" t="s">
        <v>151</v>
      </c>
      <c r="B4" s="968"/>
      <c r="C4" s="968"/>
    </row>
    <row r="5" spans="1:5" x14ac:dyDescent="0.2">
      <c r="A5" s="969" t="s">
        <v>493</v>
      </c>
      <c r="B5" s="969"/>
      <c r="C5" s="969"/>
    </row>
    <row r="6" spans="1:5" x14ac:dyDescent="0.2">
      <c r="A6" s="150"/>
      <c r="B6" s="150"/>
      <c r="C6" s="150"/>
    </row>
    <row r="7" spans="1:5" ht="12.75" customHeight="1" x14ac:dyDescent="0.2">
      <c r="A7" s="260"/>
      <c r="B7" s="21">
        <v>2024</v>
      </c>
      <c r="C7" s="21">
        <v>2025</v>
      </c>
    </row>
    <row r="8" spans="1:5" x14ac:dyDescent="0.2">
      <c r="A8" s="152" t="s">
        <v>112</v>
      </c>
      <c r="B8" s="153"/>
      <c r="C8" s="154"/>
    </row>
    <row r="9" spans="1:5" x14ac:dyDescent="0.2">
      <c r="A9" s="152" t="s">
        <v>239</v>
      </c>
      <c r="B9" s="162">
        <v>70406002.086445555</v>
      </c>
      <c r="C9" s="162">
        <v>76348876.316534281</v>
      </c>
      <c r="D9" s="403"/>
      <c r="E9" s="560"/>
    </row>
    <row r="10" spans="1:5" s="70" customFormat="1" x14ac:dyDescent="0.2">
      <c r="A10" s="152" t="s">
        <v>240</v>
      </c>
      <c r="B10" s="162">
        <v>57222074.231342822</v>
      </c>
      <c r="C10" s="162">
        <v>62784264.963533901</v>
      </c>
      <c r="D10" s="403"/>
      <c r="E10" s="560"/>
    </row>
    <row r="11" spans="1:5" x14ac:dyDescent="0.2">
      <c r="A11" s="157" t="s">
        <v>241</v>
      </c>
      <c r="B11" s="153">
        <v>3608116.3241878473</v>
      </c>
      <c r="C11" s="153">
        <v>6237682.4856948778</v>
      </c>
      <c r="D11" s="403"/>
      <c r="E11" s="561"/>
    </row>
    <row r="12" spans="1:5" x14ac:dyDescent="0.2">
      <c r="A12" s="157" t="s">
        <v>242</v>
      </c>
      <c r="B12" s="153">
        <v>53613957.90715497</v>
      </c>
      <c r="C12" s="153">
        <v>56546582.477839023</v>
      </c>
      <c r="D12" s="403"/>
      <c r="E12" s="561"/>
    </row>
    <row r="13" spans="1:5" x14ac:dyDescent="0.2">
      <c r="A13" s="157" t="s">
        <v>243</v>
      </c>
      <c r="B13" s="153">
        <v>1407882.5048093977</v>
      </c>
      <c r="C13" s="153">
        <v>2311179.7834817301</v>
      </c>
      <c r="D13" s="403"/>
      <c r="E13" s="560"/>
    </row>
    <row r="14" spans="1:5" x14ac:dyDescent="0.2">
      <c r="A14" s="157" t="s">
        <v>244</v>
      </c>
      <c r="B14" s="153">
        <v>3859093.1385396421</v>
      </c>
      <c r="C14" s="153">
        <v>4115081.8098361315</v>
      </c>
      <c r="D14" s="403"/>
      <c r="E14" s="560"/>
    </row>
    <row r="15" spans="1:5" x14ac:dyDescent="0.2">
      <c r="A15" s="157" t="s">
        <v>245</v>
      </c>
      <c r="B15" s="153">
        <v>79774.149861152066</v>
      </c>
      <c r="C15" s="153">
        <v>170163.55725744148</v>
      </c>
      <c r="D15" s="403"/>
      <c r="E15" s="560"/>
    </row>
    <row r="16" spans="1:5" x14ac:dyDescent="0.2">
      <c r="A16" s="157" t="s">
        <v>246</v>
      </c>
      <c r="B16" s="153">
        <v>2035168.1335965854</v>
      </c>
      <c r="C16" s="153">
        <v>1748824.2642240857</v>
      </c>
      <c r="D16" s="403"/>
      <c r="E16" s="560"/>
    </row>
    <row r="17" spans="1:5" x14ac:dyDescent="0.2">
      <c r="A17" s="157" t="s">
        <v>247</v>
      </c>
      <c r="B17" s="153">
        <v>1542565.7122524877</v>
      </c>
      <c r="C17" s="153">
        <v>1621872.92726811</v>
      </c>
      <c r="D17" s="403"/>
      <c r="E17" s="156"/>
    </row>
    <row r="18" spans="1:5" x14ac:dyDescent="0.2">
      <c r="A18" s="157" t="s">
        <v>248</v>
      </c>
      <c r="B18" s="153">
        <v>4259444.216043476</v>
      </c>
      <c r="C18" s="153">
        <v>3597489.010932873</v>
      </c>
      <c r="D18" s="403"/>
      <c r="E18" s="560"/>
    </row>
    <row r="19" spans="1:5" x14ac:dyDescent="0.2">
      <c r="A19" s="152" t="s">
        <v>249</v>
      </c>
      <c r="B19" s="162">
        <v>68815671.192553982</v>
      </c>
      <c r="C19" s="162">
        <v>68982974.252000004</v>
      </c>
      <c r="D19" s="403"/>
      <c r="E19" s="562"/>
    </row>
    <row r="20" spans="1:5" x14ac:dyDescent="0.2">
      <c r="A20" s="157" t="s">
        <v>250</v>
      </c>
      <c r="B20" s="153">
        <v>15904766.794988671</v>
      </c>
      <c r="C20" s="153">
        <v>15927306.529999999</v>
      </c>
      <c r="D20" s="403"/>
      <c r="E20" s="560"/>
    </row>
    <row r="21" spans="1:5" x14ac:dyDescent="0.2">
      <c r="A21" s="157" t="s">
        <v>251</v>
      </c>
      <c r="B21" s="153">
        <v>6313424.2665992826</v>
      </c>
      <c r="C21" s="153">
        <v>5840820.1699999999</v>
      </c>
      <c r="D21" s="403"/>
      <c r="E21" s="560"/>
    </row>
    <row r="22" spans="1:5" x14ac:dyDescent="0.2">
      <c r="A22" s="157" t="s">
        <v>252</v>
      </c>
      <c r="B22" s="153">
        <v>3945789.3185905567</v>
      </c>
      <c r="C22" s="153">
        <v>4017437.3622896401</v>
      </c>
      <c r="D22" s="403"/>
      <c r="E22" s="560"/>
    </row>
    <row r="23" spans="1:5" x14ac:dyDescent="0.2">
      <c r="A23" s="157" t="s">
        <v>253</v>
      </c>
      <c r="B23" s="153">
        <v>27273387.566632655</v>
      </c>
      <c r="C23" s="153">
        <v>28401968.775710359</v>
      </c>
      <c r="D23" s="403"/>
      <c r="E23" s="560"/>
    </row>
    <row r="24" spans="1:5" x14ac:dyDescent="0.2">
      <c r="A24" s="157" t="s">
        <v>254</v>
      </c>
      <c r="B24" s="153">
        <v>15020501.988684386</v>
      </c>
      <c r="C24" s="153">
        <v>14743826.836999999</v>
      </c>
      <c r="D24" s="403"/>
      <c r="E24" s="560"/>
    </row>
    <row r="25" spans="1:5" x14ac:dyDescent="0.2">
      <c r="A25" s="157" t="s">
        <v>132</v>
      </c>
      <c r="B25" s="153">
        <v>357801.25705843617</v>
      </c>
      <c r="C25" s="153">
        <v>51614.576999999997</v>
      </c>
      <c r="D25" s="403"/>
      <c r="E25" s="560"/>
    </row>
    <row r="26" spans="1:5" x14ac:dyDescent="0.2">
      <c r="A26" s="152" t="s">
        <v>255</v>
      </c>
      <c r="B26" s="162">
        <v>1590330.8938915713</v>
      </c>
      <c r="C26" s="162">
        <v>7365902.0645342767</v>
      </c>
      <c r="D26" s="403"/>
      <c r="E26" s="560"/>
    </row>
    <row r="27" spans="1:5" x14ac:dyDescent="0.2">
      <c r="A27" s="152" t="s">
        <v>24</v>
      </c>
      <c r="B27" s="153"/>
      <c r="C27" s="153"/>
      <c r="D27" s="403"/>
      <c r="E27" s="560"/>
    </row>
    <row r="28" spans="1:5" x14ac:dyDescent="0.2">
      <c r="A28" s="152" t="s">
        <v>256</v>
      </c>
      <c r="B28" s="162">
        <v>10885588.465938443</v>
      </c>
      <c r="C28" s="162">
        <v>12906669.343</v>
      </c>
      <c r="D28" s="403"/>
      <c r="E28" s="560"/>
    </row>
    <row r="29" spans="1:5" x14ac:dyDescent="0.2">
      <c r="A29" s="157" t="s">
        <v>257</v>
      </c>
      <c r="B29" s="153">
        <v>18458.85590811045</v>
      </c>
      <c r="C29" s="153">
        <v>13022.916000000001</v>
      </c>
      <c r="D29" s="403"/>
      <c r="E29" s="4"/>
    </row>
    <row r="30" spans="1:5" x14ac:dyDescent="0.2">
      <c r="A30" s="157" t="s">
        <v>258</v>
      </c>
      <c r="B30" s="153">
        <v>4622567.6887769811</v>
      </c>
      <c r="C30" s="153">
        <v>5668011.9960000003</v>
      </c>
      <c r="D30" s="403"/>
      <c r="E30" s="4"/>
    </row>
    <row r="31" spans="1:5" x14ac:dyDescent="0.2">
      <c r="A31" s="157" t="s">
        <v>259</v>
      </c>
      <c r="B31" s="153">
        <v>6281479.633069573</v>
      </c>
      <c r="C31" s="153">
        <v>7251680.2630000003</v>
      </c>
      <c r="D31" s="403"/>
      <c r="E31" s="560"/>
    </row>
    <row r="32" spans="1:5" x14ac:dyDescent="0.2">
      <c r="A32" s="152" t="s">
        <v>260</v>
      </c>
      <c r="B32" s="162">
        <v>70424460.942353651</v>
      </c>
      <c r="C32" s="162">
        <v>76361899.232534274</v>
      </c>
      <c r="D32" s="403"/>
      <c r="E32" s="560"/>
    </row>
    <row r="33" spans="1:5" x14ac:dyDescent="0.2">
      <c r="A33" s="152" t="s">
        <v>261</v>
      </c>
      <c r="B33" s="162">
        <v>79719718.514400542</v>
      </c>
      <c r="C33" s="162">
        <v>81902666.511000007</v>
      </c>
      <c r="D33" s="403"/>
      <c r="E33" s="560"/>
    </row>
    <row r="34" spans="1:5" x14ac:dyDescent="0.2">
      <c r="A34" s="152" t="s">
        <v>262</v>
      </c>
      <c r="B34" s="867">
        <v>-9295257.5720468722</v>
      </c>
      <c r="C34" s="867">
        <v>-5540767.2784657329</v>
      </c>
      <c r="D34" s="403"/>
      <c r="E34" s="560"/>
    </row>
    <row r="35" spans="1:5" x14ac:dyDescent="0.2">
      <c r="A35" s="188" t="s">
        <v>263</v>
      </c>
      <c r="B35" s="153"/>
      <c r="C35" s="153"/>
      <c r="D35" s="403"/>
      <c r="E35" s="560"/>
    </row>
    <row r="36" spans="1:5" x14ac:dyDescent="0.2">
      <c r="A36" s="152" t="s">
        <v>264</v>
      </c>
      <c r="B36" s="162">
        <v>-932614.14002027013</v>
      </c>
      <c r="C36" s="162">
        <v>2576473.5773581984</v>
      </c>
      <c r="D36" s="403"/>
      <c r="E36" s="563"/>
    </row>
    <row r="37" spans="1:5" x14ac:dyDescent="0.2">
      <c r="A37" s="157" t="s">
        <v>265</v>
      </c>
      <c r="B37" s="153">
        <v>-1087294.0190956693</v>
      </c>
      <c r="C37" s="153">
        <v>830665.10899999994</v>
      </c>
      <c r="D37" s="403"/>
      <c r="E37" s="563"/>
    </row>
    <row r="38" spans="1:5" x14ac:dyDescent="0.2">
      <c r="A38" s="157" t="s">
        <v>266</v>
      </c>
      <c r="B38" s="153">
        <v>1991906.0212490405</v>
      </c>
      <c r="C38" s="153">
        <v>2318504.767</v>
      </c>
      <c r="D38" s="403"/>
      <c r="E38" s="563"/>
    </row>
    <row r="39" spans="1:5" x14ac:dyDescent="0.2">
      <c r="A39" s="157" t="s">
        <v>267</v>
      </c>
      <c r="B39" s="153">
        <v>3079200.04034471</v>
      </c>
      <c r="C39" s="153">
        <v>1487839.6580000001</v>
      </c>
      <c r="D39" s="403"/>
      <c r="E39" s="563"/>
    </row>
    <row r="40" spans="1:5" x14ac:dyDescent="0.2">
      <c r="A40" s="157" t="s">
        <v>268</v>
      </c>
      <c r="B40" s="153">
        <v>-550309.22587724729</v>
      </c>
      <c r="C40" s="153">
        <v>1767980.9453581981</v>
      </c>
      <c r="D40" s="403"/>
      <c r="E40" s="563"/>
    </row>
    <row r="41" spans="1:5" x14ac:dyDescent="0.2">
      <c r="A41" s="157" t="s">
        <v>269</v>
      </c>
      <c r="B41" s="153">
        <v>3979024.8441205146</v>
      </c>
      <c r="C41" s="153">
        <v>11355222.198000001</v>
      </c>
      <c r="D41" s="403"/>
      <c r="E41" s="563"/>
    </row>
    <row r="42" spans="1:5" x14ac:dyDescent="0.2">
      <c r="A42" s="157" t="s">
        <v>270</v>
      </c>
      <c r="B42" s="153">
        <v>4529334.0699977633</v>
      </c>
      <c r="C42" s="153">
        <v>9587241.2526418027</v>
      </c>
      <c r="D42" s="403"/>
      <c r="E42" s="563"/>
    </row>
    <row r="43" spans="1:5" x14ac:dyDescent="0.2">
      <c r="A43" s="157" t="s">
        <v>271</v>
      </c>
      <c r="B43" s="153">
        <v>28542.619507880292</v>
      </c>
      <c r="C43" s="153">
        <v>87.715000000000003</v>
      </c>
      <c r="D43" s="403"/>
      <c r="E43" s="564"/>
    </row>
    <row r="44" spans="1:5" x14ac:dyDescent="0.2">
      <c r="A44" s="157" t="s">
        <v>272</v>
      </c>
      <c r="B44" s="153">
        <v>676446.48544476635</v>
      </c>
      <c r="C44" s="153">
        <v>-22260.191999999999</v>
      </c>
      <c r="D44" s="403"/>
      <c r="E44" s="560"/>
    </row>
    <row r="45" spans="1:5" x14ac:dyDescent="0.2">
      <c r="A45" s="157" t="s">
        <v>273</v>
      </c>
      <c r="B45" s="153">
        <v>0</v>
      </c>
      <c r="C45" s="153">
        <v>0</v>
      </c>
      <c r="D45" s="403"/>
      <c r="E45" s="560"/>
    </row>
    <row r="46" spans="1:5" x14ac:dyDescent="0.2">
      <c r="A46" s="157" t="s">
        <v>274</v>
      </c>
      <c r="B46" s="153">
        <v>0</v>
      </c>
      <c r="C46" s="153">
        <v>0</v>
      </c>
      <c r="D46" s="403"/>
      <c r="E46" s="560"/>
    </row>
    <row r="47" spans="1:5" x14ac:dyDescent="0.2">
      <c r="A47" s="157" t="s">
        <v>275</v>
      </c>
      <c r="B47" s="153">
        <v>0</v>
      </c>
      <c r="C47" s="153">
        <v>0</v>
      </c>
      <c r="D47" s="403"/>
      <c r="E47" s="560"/>
    </row>
    <row r="48" spans="1:5" x14ac:dyDescent="0.2">
      <c r="A48" s="157" t="s">
        <v>276</v>
      </c>
      <c r="B48" s="153">
        <v>0</v>
      </c>
      <c r="C48" s="153">
        <v>0</v>
      </c>
      <c r="D48" s="403"/>
      <c r="E48" s="560"/>
    </row>
    <row r="49" spans="1:5" x14ac:dyDescent="0.2">
      <c r="A49" s="157" t="s">
        <v>277</v>
      </c>
      <c r="B49" s="153">
        <v>0</v>
      </c>
      <c r="C49" s="153">
        <v>0</v>
      </c>
      <c r="D49" s="403"/>
      <c r="E49" s="560"/>
    </row>
    <row r="50" spans="1:5" x14ac:dyDescent="0.2">
      <c r="A50" s="157" t="s">
        <v>278</v>
      </c>
      <c r="B50" s="153">
        <v>0</v>
      </c>
      <c r="C50" s="153">
        <v>0</v>
      </c>
      <c r="D50" s="403"/>
      <c r="E50" s="560"/>
    </row>
    <row r="51" spans="1:5" x14ac:dyDescent="0.2">
      <c r="A51" s="157" t="s">
        <v>279</v>
      </c>
      <c r="B51" s="153">
        <v>0</v>
      </c>
      <c r="C51" s="153">
        <v>0</v>
      </c>
      <c r="D51" s="403"/>
      <c r="E51" s="560"/>
    </row>
    <row r="52" spans="1:5" x14ac:dyDescent="0.2">
      <c r="A52" s="152" t="s">
        <v>280</v>
      </c>
      <c r="B52" s="153">
        <v>8362643.4320266033</v>
      </c>
      <c r="C52" s="153">
        <v>8117240.8558239313</v>
      </c>
      <c r="D52" s="403"/>
      <c r="E52" s="560"/>
    </row>
    <row r="53" spans="1:5" x14ac:dyDescent="0.2">
      <c r="A53" s="157" t="s">
        <v>281</v>
      </c>
      <c r="B53" s="153">
        <v>3410142.8604622097</v>
      </c>
      <c r="C53" s="153">
        <v>-1932744.6813534352</v>
      </c>
      <c r="D53" s="403"/>
      <c r="E53" s="560"/>
    </row>
    <row r="54" spans="1:5" x14ac:dyDescent="0.2">
      <c r="A54" s="157" t="s">
        <v>282</v>
      </c>
      <c r="B54" s="153">
        <v>3459342.7275770255</v>
      </c>
      <c r="C54" s="153">
        <v>163966.00200000001</v>
      </c>
      <c r="D54" s="403"/>
      <c r="E54" s="560"/>
    </row>
    <row r="55" spans="1:5" x14ac:dyDescent="0.2">
      <c r="A55" s="157" t="s">
        <v>283</v>
      </c>
      <c r="B55" s="153">
        <v>3444903.3887549052</v>
      </c>
      <c r="C55" s="153">
        <v>108369.22500000001</v>
      </c>
      <c r="D55" s="403"/>
      <c r="E55" s="560"/>
    </row>
    <row r="56" spans="1:5" x14ac:dyDescent="0.2">
      <c r="A56" s="157" t="s">
        <v>284</v>
      </c>
      <c r="B56" s="153">
        <v>14439.338822120475</v>
      </c>
      <c r="C56" s="153">
        <v>55596.777000000002</v>
      </c>
      <c r="D56" s="403"/>
      <c r="E56" s="560"/>
    </row>
    <row r="57" spans="1:5" x14ac:dyDescent="0.2">
      <c r="A57" s="157" t="s">
        <v>285</v>
      </c>
      <c r="B57" s="153">
        <v>49199.86711481589</v>
      </c>
      <c r="C57" s="153">
        <v>2096710.6833534352</v>
      </c>
      <c r="D57" s="403"/>
      <c r="E57" s="560"/>
    </row>
    <row r="58" spans="1:5" x14ac:dyDescent="0.2">
      <c r="A58" s="157" t="s">
        <v>286</v>
      </c>
      <c r="B58" s="153">
        <v>5157389.7764243456</v>
      </c>
      <c r="C58" s="153">
        <v>10216220.040177366</v>
      </c>
      <c r="D58" s="403"/>
      <c r="E58" s="560"/>
    </row>
    <row r="59" spans="1:5" x14ac:dyDescent="0.2">
      <c r="A59" s="157" t="s">
        <v>282</v>
      </c>
      <c r="B59" s="153">
        <v>25423187.904945061</v>
      </c>
      <c r="C59" s="153">
        <v>13614978.59020035</v>
      </c>
      <c r="D59" s="403"/>
      <c r="E59" s="560"/>
    </row>
    <row r="60" spans="1:5" x14ac:dyDescent="0.2">
      <c r="A60" s="157" t="s">
        <v>283</v>
      </c>
      <c r="B60" s="153">
        <v>25423187.904945061</v>
      </c>
      <c r="C60" s="153">
        <v>13614978.59020035</v>
      </c>
      <c r="D60" s="403"/>
      <c r="E60" s="560"/>
    </row>
    <row r="61" spans="1:5" x14ac:dyDescent="0.2">
      <c r="A61" s="157" t="s">
        <v>284</v>
      </c>
      <c r="B61" s="153">
        <v>0</v>
      </c>
      <c r="C61" s="153">
        <v>0</v>
      </c>
      <c r="D61" s="403"/>
      <c r="E61" s="560"/>
    </row>
    <row r="62" spans="1:5" x14ac:dyDescent="0.2">
      <c r="A62" s="157" t="s">
        <v>285</v>
      </c>
      <c r="B62" s="153">
        <v>20265798.128520712</v>
      </c>
      <c r="C62" s="153">
        <v>3398758.5500229844</v>
      </c>
      <c r="D62" s="403"/>
      <c r="E62" s="560"/>
    </row>
    <row r="63" spans="1:5" x14ac:dyDescent="0.2">
      <c r="A63" s="157" t="s">
        <v>287</v>
      </c>
      <c r="B63" s="153">
        <v>-204889.2048599527</v>
      </c>
      <c r="C63" s="153">
        <v>-166234.503</v>
      </c>
      <c r="D63" s="403"/>
      <c r="E63" s="560"/>
    </row>
    <row r="64" spans="1:5" x14ac:dyDescent="0.2">
      <c r="A64" s="159" t="s">
        <v>288</v>
      </c>
      <c r="B64" s="867">
        <v>-9295257.5720468722</v>
      </c>
      <c r="C64" s="867">
        <v>-5540767.2784657329</v>
      </c>
      <c r="D64" s="403"/>
      <c r="E64" s="560"/>
    </row>
    <row r="65" spans="1:6" x14ac:dyDescent="0.2">
      <c r="A65" s="157" t="s">
        <v>289</v>
      </c>
      <c r="B65" s="161"/>
      <c r="C65" s="161"/>
      <c r="E65" s="560"/>
    </row>
    <row r="66" spans="1:6" ht="12.75" customHeight="1" x14ac:dyDescent="0.2">
      <c r="A66" s="1090" t="s">
        <v>290</v>
      </c>
      <c r="B66" s="1090"/>
      <c r="C66" s="1090"/>
      <c r="E66" s="560"/>
    </row>
    <row r="67" spans="1:6" x14ac:dyDescent="0.2">
      <c r="A67" s="1090"/>
      <c r="B67" s="1090"/>
      <c r="C67" s="1090"/>
      <c r="E67" s="560"/>
    </row>
    <row r="68" spans="1:6" ht="12.75" customHeight="1" x14ac:dyDescent="0.2">
      <c r="A68" s="1090" t="s">
        <v>291</v>
      </c>
      <c r="B68" s="1090"/>
      <c r="C68" s="1090"/>
      <c r="E68" s="560"/>
    </row>
    <row r="69" spans="1:6" ht="12.75" customHeight="1" x14ac:dyDescent="0.2">
      <c r="A69" s="973" t="s">
        <v>292</v>
      </c>
      <c r="B69" s="973"/>
      <c r="C69" s="973"/>
      <c r="E69" s="560"/>
    </row>
    <row r="70" spans="1:6" x14ac:dyDescent="0.2">
      <c r="A70" s="973"/>
      <c r="B70" s="973"/>
      <c r="C70" s="973"/>
      <c r="E70" s="560"/>
    </row>
    <row r="71" spans="1:6" ht="12.75" customHeight="1" x14ac:dyDescent="0.2">
      <c r="A71" s="973" t="s">
        <v>293</v>
      </c>
      <c r="B71" s="973"/>
      <c r="C71" s="973"/>
      <c r="E71" s="560"/>
    </row>
    <row r="72" spans="1:6" x14ac:dyDescent="0.2">
      <c r="A72" s="973"/>
      <c r="B72" s="973"/>
      <c r="C72" s="973"/>
      <c r="E72" s="560"/>
      <c r="F72" s="161"/>
    </row>
    <row r="73" spans="1:6" x14ac:dyDescent="0.2">
      <c r="A73" s="18" t="s">
        <v>54</v>
      </c>
      <c r="E73" s="560"/>
    </row>
    <row r="74" spans="1:6" x14ac:dyDescent="0.2">
      <c r="E74" s="560"/>
    </row>
    <row r="75" spans="1:6" x14ac:dyDescent="0.2">
      <c r="B75" s="165"/>
      <c r="C75" s="165"/>
      <c r="E75" s="560"/>
    </row>
    <row r="76" spans="1:6" x14ac:dyDescent="0.2">
      <c r="E76" s="4"/>
    </row>
    <row r="77" spans="1:6" x14ac:dyDescent="0.2">
      <c r="E77" s="563"/>
    </row>
  </sheetData>
  <mergeCells count="9">
    <mergeCell ref="A66:C67"/>
    <mergeCell ref="A68:C68"/>
    <mergeCell ref="A69:C70"/>
    <mergeCell ref="A71:C72"/>
    <mergeCell ref="A1:C1"/>
    <mergeCell ref="A2:C2"/>
    <mergeCell ref="A3:C3"/>
    <mergeCell ref="A4:C4"/>
    <mergeCell ref="A5:C5"/>
  </mergeCells>
  <pageMargins left="0.7" right="0.7" top="0.75" bottom="0.75" header="0.3" footer="0.3"/>
  <pageSetup orientation="portrait" horizontalDpi="4294967292" verticalDpi="429496729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5C745-22EF-4067-A28B-F2462F24F6DD}">
  <dimension ref="A1:J44"/>
  <sheetViews>
    <sheetView zoomScaleNormal="100" workbookViewId="0">
      <selection activeCell="A44" sqref="A44:C46"/>
    </sheetView>
  </sheetViews>
  <sheetFormatPr baseColWidth="10" defaultColWidth="11.42578125" defaultRowHeight="12.75" x14ac:dyDescent="0.2"/>
  <cols>
    <col min="1" max="1" width="57.140625" style="18" customWidth="1"/>
    <col min="2" max="3" width="12.85546875" style="18" customWidth="1"/>
    <col min="4" max="4" width="11.42578125" style="18" bestFit="1"/>
    <col min="5" max="16384" width="11.42578125" style="18"/>
  </cols>
  <sheetData>
    <row r="1" spans="1:10" x14ac:dyDescent="0.2">
      <c r="A1" s="968" t="s">
        <v>296</v>
      </c>
      <c r="B1" s="968"/>
      <c r="C1" s="968"/>
    </row>
    <row r="2" spans="1:10" x14ac:dyDescent="0.2">
      <c r="A2" s="968" t="s">
        <v>590</v>
      </c>
      <c r="B2" s="968"/>
      <c r="C2" s="968"/>
    </row>
    <row r="3" spans="1:10" x14ac:dyDescent="0.2">
      <c r="A3" s="968" t="s">
        <v>591</v>
      </c>
      <c r="B3" s="968"/>
      <c r="C3" s="968"/>
    </row>
    <row r="4" spans="1:10" x14ac:dyDescent="0.2">
      <c r="A4" s="968" t="s">
        <v>151</v>
      </c>
      <c r="B4" s="968"/>
      <c r="C4" s="968"/>
    </row>
    <row r="5" spans="1:10" x14ac:dyDescent="0.2">
      <c r="A5" s="969" t="s">
        <v>15</v>
      </c>
      <c r="B5" s="969"/>
      <c r="C5" s="969"/>
    </row>
    <row r="6" spans="1:10" x14ac:dyDescent="0.2">
      <c r="A6" s="150"/>
      <c r="B6" s="150"/>
      <c r="C6" s="150"/>
    </row>
    <row r="7" spans="1:10" x14ac:dyDescent="0.2">
      <c r="A7" s="260"/>
      <c r="B7" s="21">
        <v>2024</v>
      </c>
      <c r="C7" s="21">
        <v>2025</v>
      </c>
    </row>
    <row r="8" spans="1:10" x14ac:dyDescent="0.2">
      <c r="A8" s="152" t="s">
        <v>112</v>
      </c>
      <c r="B8" s="35"/>
      <c r="C8" s="35"/>
    </row>
    <row r="9" spans="1:10" x14ac:dyDescent="0.2">
      <c r="A9" s="152" t="s">
        <v>239</v>
      </c>
      <c r="B9" s="28">
        <v>21.909309048268867</v>
      </c>
      <c r="C9" s="28">
        <v>23.091103759226556</v>
      </c>
      <c r="D9" s="156"/>
      <c r="F9" s="375"/>
      <c r="G9" s="375"/>
      <c r="H9" s="31"/>
      <c r="I9" s="474"/>
      <c r="J9" s="474"/>
    </row>
    <row r="10" spans="1:10" x14ac:dyDescent="0.2">
      <c r="A10" s="152" t="s">
        <v>240</v>
      </c>
      <c r="B10" s="28">
        <v>17.80666522121459</v>
      </c>
      <c r="C10" s="28">
        <v>18.988596121692638</v>
      </c>
      <c r="D10" s="156"/>
      <c r="F10" s="375"/>
      <c r="G10" s="375"/>
      <c r="H10" s="31"/>
      <c r="I10" s="474"/>
      <c r="J10" s="474"/>
    </row>
    <row r="11" spans="1:10" x14ac:dyDescent="0.2">
      <c r="A11" s="157" t="s">
        <v>241</v>
      </c>
      <c r="B11" s="35">
        <v>1.1227925643565868</v>
      </c>
      <c r="C11" s="35">
        <v>1.8865369137475847</v>
      </c>
      <c r="D11" s="156"/>
      <c r="F11" s="375"/>
      <c r="G11" s="375"/>
      <c r="H11" s="31"/>
      <c r="I11" s="474"/>
      <c r="J11" s="474"/>
    </row>
    <row r="12" spans="1:10" x14ac:dyDescent="0.2">
      <c r="A12" s="157" t="s">
        <v>242</v>
      </c>
      <c r="B12" s="35">
        <v>16.683872656858004</v>
      </c>
      <c r="C12" s="35">
        <v>17.102059207945054</v>
      </c>
      <c r="D12" s="156"/>
      <c r="F12" s="375"/>
      <c r="G12" s="375"/>
      <c r="H12" s="31"/>
      <c r="I12" s="474"/>
      <c r="J12" s="474"/>
    </row>
    <row r="13" spans="1:10" x14ac:dyDescent="0.2">
      <c r="A13" s="157" t="s">
        <v>243</v>
      </c>
      <c r="B13" s="35">
        <v>0.43811226298074868</v>
      </c>
      <c r="C13" s="35">
        <v>0.69899774248604063</v>
      </c>
      <c r="D13" s="156"/>
      <c r="F13" s="375"/>
      <c r="G13" s="375"/>
      <c r="H13" s="31"/>
      <c r="I13" s="474"/>
      <c r="J13" s="474"/>
    </row>
    <row r="14" spans="1:10" x14ac:dyDescent="0.2">
      <c r="A14" s="157" t="s">
        <v>244</v>
      </c>
      <c r="B14" s="35">
        <v>1.2008928459608745</v>
      </c>
      <c r="C14" s="35">
        <v>1.2445734060928646</v>
      </c>
      <c r="D14" s="156"/>
      <c r="F14" s="375"/>
      <c r="G14" s="375"/>
      <c r="H14" s="31"/>
      <c r="I14" s="474"/>
      <c r="J14" s="474"/>
    </row>
    <row r="15" spans="1:10" x14ac:dyDescent="0.2">
      <c r="A15" s="157" t="s">
        <v>245</v>
      </c>
      <c r="B15" s="35">
        <v>2.4824538413996643E-2</v>
      </c>
      <c r="C15" s="35">
        <v>5.1464599693391164E-2</v>
      </c>
      <c r="D15" s="156"/>
      <c r="F15" s="375"/>
      <c r="G15" s="375"/>
      <c r="H15" s="31"/>
      <c r="I15" s="474"/>
      <c r="J15" s="474"/>
    </row>
    <row r="16" spans="1:10" x14ac:dyDescent="0.2">
      <c r="A16" s="157" t="s">
        <v>246</v>
      </c>
      <c r="B16" s="35">
        <v>0.63331429541204343</v>
      </c>
      <c r="C16" s="35">
        <v>0.52891783730294561</v>
      </c>
      <c r="D16" s="156"/>
      <c r="F16" s="375"/>
      <c r="G16" s="375"/>
      <c r="H16" s="31"/>
      <c r="I16" s="474"/>
      <c r="J16" s="474"/>
    </row>
    <row r="17" spans="1:10" x14ac:dyDescent="0.2">
      <c r="A17" s="157" t="s">
        <v>247</v>
      </c>
      <c r="B17" s="35">
        <v>0.48002368996192718</v>
      </c>
      <c r="C17" s="35">
        <v>0.49052242619211928</v>
      </c>
      <c r="D17" s="156"/>
      <c r="F17" s="375"/>
      <c r="G17" s="375"/>
      <c r="H17" s="31"/>
      <c r="I17" s="474"/>
      <c r="J17" s="474"/>
    </row>
    <row r="18" spans="1:10" x14ac:dyDescent="0.2">
      <c r="A18" s="157" t="s">
        <v>248</v>
      </c>
      <c r="B18" s="35">
        <v>1.3254761943246869</v>
      </c>
      <c r="C18" s="35">
        <v>1.0880316257665532</v>
      </c>
      <c r="D18" s="156"/>
      <c r="F18" s="375"/>
      <c r="G18" s="375"/>
      <c r="H18" s="31"/>
      <c r="I18" s="474"/>
      <c r="J18" s="474"/>
    </row>
    <row r="19" spans="1:10" x14ac:dyDescent="0.2">
      <c r="A19" s="152" t="s">
        <v>249</v>
      </c>
      <c r="B19" s="28">
        <v>21.414421538529293</v>
      </c>
      <c r="C19" s="28">
        <v>20.863345905302154</v>
      </c>
      <c r="D19" s="156"/>
      <c r="F19" s="375"/>
      <c r="G19" s="375"/>
      <c r="H19" s="31"/>
      <c r="I19" s="474"/>
      <c r="J19" s="474"/>
    </row>
    <row r="20" spans="1:10" x14ac:dyDescent="0.2">
      <c r="A20" s="157" t="s">
        <v>250</v>
      </c>
      <c r="B20" s="35">
        <v>4.9493287606957717</v>
      </c>
      <c r="C20" s="35">
        <v>4.8170857965802121</v>
      </c>
      <c r="D20" s="156"/>
      <c r="F20" s="375"/>
      <c r="G20" s="375"/>
      <c r="H20" s="31"/>
      <c r="I20" s="474"/>
      <c r="J20" s="474"/>
    </row>
    <row r="21" spans="1:10" x14ac:dyDescent="0.2">
      <c r="A21" s="157" t="s">
        <v>251</v>
      </c>
      <c r="B21" s="35">
        <v>1.9646444807351666</v>
      </c>
      <c r="C21" s="35">
        <v>1.7665090973348789</v>
      </c>
      <c r="D21" s="156"/>
      <c r="F21" s="375"/>
      <c r="G21" s="375"/>
      <c r="H21" s="31"/>
      <c r="I21" s="474"/>
      <c r="J21" s="474"/>
    </row>
    <row r="22" spans="1:10" x14ac:dyDescent="0.2">
      <c r="A22" s="157" t="s">
        <v>252</v>
      </c>
      <c r="B22" s="35">
        <v>1.2278714180392563</v>
      </c>
      <c r="C22" s="35">
        <v>1.2150416280420577</v>
      </c>
      <c r="D22" s="156"/>
      <c r="F22" s="375"/>
      <c r="G22" s="375"/>
      <c r="H22" s="31"/>
      <c r="I22" s="474"/>
      <c r="J22" s="474"/>
    </row>
    <row r="23" spans="1:10" x14ac:dyDescent="0.2">
      <c r="A23" s="157" t="s">
        <v>253</v>
      </c>
      <c r="B23" s="35">
        <v>8.4870758072145396</v>
      </c>
      <c r="C23" s="35">
        <v>8.5899470903439088</v>
      </c>
      <c r="D23" s="156"/>
      <c r="F23" s="375"/>
      <c r="G23" s="375"/>
      <c r="H23" s="31"/>
      <c r="I23" s="474"/>
      <c r="J23" s="474"/>
    </row>
    <row r="24" spans="1:10" x14ac:dyDescent="0.2">
      <c r="A24" s="157" t="s">
        <v>254</v>
      </c>
      <c r="B24" s="35">
        <v>4.6741585998046453</v>
      </c>
      <c r="C24" s="35">
        <v>4.459151879194156</v>
      </c>
      <c r="D24" s="156"/>
      <c r="F24" s="375"/>
      <c r="G24" s="375"/>
      <c r="H24" s="31"/>
      <c r="I24" s="474"/>
      <c r="J24" s="474"/>
    </row>
    <row r="25" spans="1:10" x14ac:dyDescent="0.2">
      <c r="A25" s="157" t="s">
        <v>132</v>
      </c>
      <c r="B25" s="35">
        <v>0.11134247203991654</v>
      </c>
      <c r="C25" s="35">
        <v>1.5610413806934858E-2</v>
      </c>
      <c r="D25" s="156"/>
      <c r="F25" s="375"/>
      <c r="G25" s="375"/>
      <c r="H25" s="31"/>
      <c r="I25" s="474"/>
      <c r="J25" s="474"/>
    </row>
    <row r="26" spans="1:10" x14ac:dyDescent="0.2">
      <c r="A26" s="152" t="s">
        <v>255</v>
      </c>
      <c r="B26" s="28">
        <v>0.49488750973957152</v>
      </c>
      <c r="C26" s="28">
        <v>2.2277578539244027</v>
      </c>
      <c r="D26" s="156"/>
      <c r="F26" s="375"/>
      <c r="G26" s="375"/>
      <c r="H26" s="31"/>
      <c r="I26" s="474"/>
      <c r="J26" s="474"/>
    </row>
    <row r="27" spans="1:10" x14ac:dyDescent="0.2">
      <c r="A27" s="152" t="s">
        <v>24</v>
      </c>
      <c r="B27" s="28">
        <v>0</v>
      </c>
      <c r="C27" s="28">
        <v>0</v>
      </c>
      <c r="D27" s="156"/>
      <c r="F27" s="375"/>
      <c r="G27" s="375"/>
      <c r="H27" s="31"/>
      <c r="I27" s="474"/>
      <c r="J27" s="474"/>
    </row>
    <row r="28" spans="1:10" x14ac:dyDescent="0.2">
      <c r="A28" s="152" t="s">
        <v>256</v>
      </c>
      <c r="B28" s="28">
        <v>3.3874345198536862</v>
      </c>
      <c r="C28" s="28">
        <v>3.9035183667883215</v>
      </c>
      <c r="D28" s="156"/>
      <c r="F28" s="375"/>
      <c r="G28" s="375"/>
      <c r="H28" s="31"/>
      <c r="I28" s="474"/>
      <c r="J28" s="474"/>
    </row>
    <row r="29" spans="1:10" x14ac:dyDescent="0.2">
      <c r="A29" s="157" t="s">
        <v>257</v>
      </c>
      <c r="B29" s="35">
        <v>5.7441236085483387E-3</v>
      </c>
      <c r="C29" s="35">
        <v>3.938676233517382E-3</v>
      </c>
      <c r="D29" s="156"/>
      <c r="F29" s="375"/>
      <c r="G29" s="375"/>
      <c r="H29" s="31"/>
      <c r="I29" s="474"/>
      <c r="J29" s="474"/>
    </row>
    <row r="30" spans="1:10" x14ac:dyDescent="0.2">
      <c r="A30" s="157" t="s">
        <v>258</v>
      </c>
      <c r="B30" s="35">
        <v>1.4384748613563807</v>
      </c>
      <c r="C30" s="35">
        <v>1.7142446545717269</v>
      </c>
      <c r="D30" s="156"/>
      <c r="F30" s="375"/>
      <c r="G30" s="375"/>
      <c r="H30" s="31"/>
      <c r="I30" s="474"/>
      <c r="J30" s="474"/>
    </row>
    <row r="31" spans="1:10" x14ac:dyDescent="0.2">
      <c r="A31" s="157" t="s">
        <v>259</v>
      </c>
      <c r="B31" s="35">
        <v>1.9547037821058544</v>
      </c>
      <c r="C31" s="35">
        <v>2.1932123884501116</v>
      </c>
      <c r="D31" s="156"/>
      <c r="F31" s="375"/>
      <c r="G31" s="375"/>
      <c r="H31" s="31"/>
      <c r="I31" s="474"/>
      <c r="J31" s="474"/>
    </row>
    <row r="32" spans="1:10" x14ac:dyDescent="0.2">
      <c r="A32" s="152" t="s">
        <v>260</v>
      </c>
      <c r="B32" s="28">
        <v>21.91505317187741</v>
      </c>
      <c r="C32" s="28">
        <v>23.095042435460069</v>
      </c>
      <c r="D32" s="156"/>
      <c r="F32" s="375"/>
      <c r="G32" s="375"/>
      <c r="H32" s="31"/>
      <c r="I32" s="474"/>
      <c r="J32" s="474"/>
    </row>
    <row r="33" spans="1:10" x14ac:dyDescent="0.2">
      <c r="A33" s="152" t="s">
        <v>261</v>
      </c>
      <c r="B33" s="28">
        <v>24.807600181991528</v>
      </c>
      <c r="C33" s="28">
        <v>24.770802948323993</v>
      </c>
      <c r="D33" s="156"/>
      <c r="F33" s="375"/>
      <c r="G33" s="375"/>
      <c r="H33" s="31"/>
      <c r="I33" s="474"/>
      <c r="J33" s="474"/>
    </row>
    <row r="34" spans="1:10" x14ac:dyDescent="0.2">
      <c r="A34" s="159" t="s">
        <v>262</v>
      </c>
      <c r="B34" s="40">
        <v>-2.8925470101141149</v>
      </c>
      <c r="C34" s="40">
        <v>-1.6757605128639212</v>
      </c>
      <c r="D34" s="156"/>
      <c r="F34" s="375"/>
      <c r="G34" s="375"/>
      <c r="H34" s="31"/>
      <c r="I34" s="474"/>
      <c r="J34" s="474"/>
    </row>
    <row r="35" spans="1:10" x14ac:dyDescent="0.2">
      <c r="A35" s="157" t="s">
        <v>289</v>
      </c>
      <c r="G35" s="31"/>
      <c r="H35" s="31"/>
    </row>
    <row r="36" spans="1:10" ht="12.75" customHeight="1" x14ac:dyDescent="0.2">
      <c r="A36" s="973" t="s">
        <v>290</v>
      </c>
      <c r="B36" s="973"/>
      <c r="C36" s="973"/>
      <c r="G36" s="31"/>
      <c r="H36" s="31"/>
    </row>
    <row r="37" spans="1:10" x14ac:dyDescent="0.2">
      <c r="A37" s="973"/>
      <c r="B37" s="973"/>
      <c r="C37" s="973"/>
      <c r="G37" s="31"/>
      <c r="H37" s="31"/>
    </row>
    <row r="38" spans="1:10" ht="12.75" customHeight="1" x14ac:dyDescent="0.2">
      <c r="A38" s="1090" t="s">
        <v>291</v>
      </c>
      <c r="B38" s="1090"/>
      <c r="C38" s="1090"/>
      <c r="G38" s="31"/>
      <c r="H38" s="31"/>
    </row>
    <row r="39" spans="1:10" ht="12.75" customHeight="1" x14ac:dyDescent="0.2">
      <c r="A39" s="973" t="s">
        <v>292</v>
      </c>
      <c r="B39" s="973"/>
      <c r="C39" s="973"/>
      <c r="G39" s="31"/>
      <c r="H39" s="31"/>
    </row>
    <row r="40" spans="1:10" x14ac:dyDescent="0.2">
      <c r="A40" s="973"/>
      <c r="B40" s="973"/>
      <c r="C40" s="973"/>
      <c r="G40" s="31"/>
      <c r="H40" s="31"/>
    </row>
    <row r="41" spans="1:10" x14ac:dyDescent="0.2">
      <c r="A41" s="18" t="s">
        <v>54</v>
      </c>
      <c r="B41" s="42"/>
      <c r="C41" s="42"/>
      <c r="G41" s="31"/>
      <c r="H41" s="31"/>
    </row>
    <row r="42" spans="1:10" x14ac:dyDescent="0.2">
      <c r="G42" s="31"/>
      <c r="H42" s="31"/>
    </row>
    <row r="43" spans="1:10" x14ac:dyDescent="0.2">
      <c r="G43" s="31"/>
      <c r="H43" s="31"/>
    </row>
    <row r="44" spans="1:10" x14ac:dyDescent="0.2">
      <c r="B44" s="42"/>
      <c r="C44" s="42"/>
    </row>
  </sheetData>
  <mergeCells count="8">
    <mergeCell ref="A36:C37"/>
    <mergeCell ref="A38:C38"/>
    <mergeCell ref="A39:C40"/>
    <mergeCell ref="A1:C1"/>
    <mergeCell ref="A2:C2"/>
    <mergeCell ref="A3:C3"/>
    <mergeCell ref="A4:C4"/>
    <mergeCell ref="A5:C5"/>
  </mergeCells>
  <pageMargins left="0.7" right="0.7" top="0.75" bottom="0.75" header="0.3" footer="0.3"/>
  <pageSetup orientation="portrait" horizontalDpi="4294967292" verticalDpi="4294967292"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2BDDD-2507-4A9F-9225-46D4E6592970}">
  <dimension ref="A1:J77"/>
  <sheetViews>
    <sheetView zoomScaleNormal="100" workbookViewId="0">
      <selection activeCell="I17" sqref="I17"/>
    </sheetView>
  </sheetViews>
  <sheetFormatPr baseColWidth="10" defaultColWidth="11.42578125" defaultRowHeight="12.75" x14ac:dyDescent="0.2"/>
  <cols>
    <col min="1" max="1" width="57.140625" style="18" customWidth="1"/>
    <col min="2" max="3" width="12.85546875" style="18" customWidth="1"/>
    <col min="4" max="4" width="11.42578125" style="18" bestFit="1"/>
    <col min="5" max="16384" width="11.42578125" style="18"/>
  </cols>
  <sheetData>
    <row r="1" spans="1:10" x14ac:dyDescent="0.2">
      <c r="A1" s="968" t="s">
        <v>297</v>
      </c>
      <c r="B1" s="968"/>
      <c r="C1" s="968"/>
    </row>
    <row r="2" spans="1:10" x14ac:dyDescent="0.2">
      <c r="A2" s="968" t="s">
        <v>590</v>
      </c>
      <c r="B2" s="968"/>
      <c r="C2" s="968"/>
    </row>
    <row r="3" spans="1:10" x14ac:dyDescent="0.2">
      <c r="A3" s="968" t="s">
        <v>592</v>
      </c>
      <c r="B3" s="968"/>
      <c r="C3" s="968"/>
    </row>
    <row r="4" spans="1:10" x14ac:dyDescent="0.2">
      <c r="A4" s="968" t="s">
        <v>151</v>
      </c>
      <c r="B4" s="968"/>
      <c r="C4" s="968"/>
    </row>
    <row r="5" spans="1:10" x14ac:dyDescent="0.2">
      <c r="A5" s="969" t="s">
        <v>184</v>
      </c>
      <c r="B5" s="969"/>
      <c r="C5" s="969"/>
    </row>
    <row r="6" spans="1:10" x14ac:dyDescent="0.2">
      <c r="A6" s="150"/>
      <c r="B6" s="150"/>
      <c r="C6" s="150"/>
    </row>
    <row r="7" spans="1:10" x14ac:dyDescent="0.2">
      <c r="A7" s="260"/>
      <c r="B7" s="21">
        <v>2024</v>
      </c>
      <c r="C7" s="21">
        <v>2025</v>
      </c>
    </row>
    <row r="8" spans="1:10" x14ac:dyDescent="0.2">
      <c r="A8" s="152" t="s">
        <v>112</v>
      </c>
      <c r="B8" s="153"/>
      <c r="C8" s="154"/>
      <c r="E8" s="556"/>
      <c r="F8" s="4"/>
      <c r="G8" s="4"/>
    </row>
    <row r="9" spans="1:10" x14ac:dyDescent="0.2">
      <c r="A9" s="152" t="s">
        <v>239</v>
      </c>
      <c r="B9" s="155">
        <v>67265585.691579998</v>
      </c>
      <c r="C9" s="155">
        <v>76348876.316534281</v>
      </c>
      <c r="D9" s="156"/>
      <c r="E9" s="4"/>
      <c r="F9" s="4"/>
      <c r="G9" s="4"/>
      <c r="H9" s="375"/>
      <c r="J9" s="376"/>
    </row>
    <row r="10" spans="1:10" x14ac:dyDescent="0.2">
      <c r="A10" s="152" t="s">
        <v>240</v>
      </c>
      <c r="B10" s="155">
        <v>54669718.825000003</v>
      </c>
      <c r="C10" s="155">
        <v>62784264.963533901</v>
      </c>
      <c r="D10" s="156"/>
      <c r="E10" s="4"/>
      <c r="F10" s="4"/>
      <c r="G10" s="4"/>
      <c r="H10" s="375"/>
      <c r="J10" s="376"/>
    </row>
    <row r="11" spans="1:10" x14ac:dyDescent="0.2">
      <c r="A11" s="157" t="s">
        <v>241</v>
      </c>
      <c r="B11" s="158">
        <v>3447178.5159999998</v>
      </c>
      <c r="C11" s="158">
        <v>6237682.4856948778</v>
      </c>
      <c r="D11" s="156"/>
      <c r="E11" s="557"/>
      <c r="F11" s="557"/>
      <c r="G11" s="557"/>
      <c r="H11" s="375"/>
      <c r="J11" s="376"/>
    </row>
    <row r="12" spans="1:10" x14ac:dyDescent="0.2">
      <c r="A12" s="157" t="s">
        <v>242</v>
      </c>
      <c r="B12" s="158">
        <v>51222540.309</v>
      </c>
      <c r="C12" s="158">
        <v>56546582.477839023</v>
      </c>
      <c r="D12" s="156"/>
      <c r="E12" s="557"/>
      <c r="F12" s="557"/>
      <c r="G12" s="557"/>
      <c r="H12" s="375"/>
      <c r="J12" s="376"/>
    </row>
    <row r="13" spans="1:10" x14ac:dyDescent="0.2">
      <c r="A13" s="157" t="s">
        <v>243</v>
      </c>
      <c r="B13" s="158">
        <v>1345084.7721002002</v>
      </c>
      <c r="C13" s="158">
        <v>2311179.7834817301</v>
      </c>
      <c r="D13" s="156"/>
      <c r="E13" s="4"/>
      <c r="F13" s="4"/>
      <c r="G13" s="4"/>
      <c r="H13" s="375"/>
      <c r="J13" s="376"/>
    </row>
    <row r="14" spans="1:10" x14ac:dyDescent="0.2">
      <c r="A14" s="157" t="s">
        <v>244</v>
      </c>
      <c r="B14" s="158">
        <v>3686960.6639999999</v>
      </c>
      <c r="C14" s="158">
        <v>4115081.8098361315</v>
      </c>
      <c r="D14" s="156"/>
      <c r="E14" s="4"/>
      <c r="F14" s="4"/>
      <c r="G14" s="4"/>
      <c r="H14" s="375"/>
      <c r="J14" s="376"/>
    </row>
    <row r="15" spans="1:10" x14ac:dyDescent="0.2">
      <c r="A15" s="157" t="s">
        <v>245</v>
      </c>
      <c r="B15" s="158">
        <v>76215.872999999992</v>
      </c>
      <c r="C15" s="158">
        <v>170163.55725744148</v>
      </c>
      <c r="D15" s="156"/>
      <c r="E15" s="4"/>
      <c r="F15" s="4"/>
      <c r="G15" s="4"/>
      <c r="H15" s="375"/>
      <c r="J15" s="376"/>
    </row>
    <row r="16" spans="1:10" x14ac:dyDescent="0.2">
      <c r="A16" s="157" t="s">
        <v>246</v>
      </c>
      <c r="B16" s="158">
        <v>1944390.7114499998</v>
      </c>
      <c r="C16" s="158">
        <v>1748824.2642240857</v>
      </c>
      <c r="D16" s="156"/>
      <c r="E16" s="4"/>
      <c r="F16" s="4"/>
      <c r="G16" s="4"/>
      <c r="H16" s="375"/>
      <c r="J16" s="376"/>
    </row>
    <row r="17" spans="1:10" x14ac:dyDescent="0.2">
      <c r="A17" s="157" t="s">
        <v>247</v>
      </c>
      <c r="B17" s="158">
        <v>1473760.5179600001</v>
      </c>
      <c r="C17" s="158">
        <v>1621872.92726811</v>
      </c>
      <c r="D17" s="156"/>
      <c r="E17" s="4"/>
      <c r="F17" s="4"/>
      <c r="G17" s="4"/>
      <c r="H17" s="375"/>
      <c r="J17" s="376"/>
    </row>
    <row r="18" spans="1:10" x14ac:dyDescent="0.2">
      <c r="A18" s="157" t="s">
        <v>248</v>
      </c>
      <c r="B18" s="158">
        <v>4069454.3280698</v>
      </c>
      <c r="C18" s="158">
        <v>3597489.010932873</v>
      </c>
      <c r="D18" s="156"/>
      <c r="E18" s="4"/>
      <c r="F18" s="4"/>
      <c r="G18" s="4"/>
      <c r="H18" s="375"/>
      <c r="J18" s="376"/>
    </row>
    <row r="19" spans="1:10" x14ac:dyDescent="0.2">
      <c r="A19" s="152" t="s">
        <v>249</v>
      </c>
      <c r="B19" s="155">
        <v>65740521.539480001</v>
      </c>
      <c r="C19" s="155">
        <v>68980129.252000004</v>
      </c>
      <c r="D19" s="156"/>
      <c r="E19" s="558"/>
      <c r="F19" s="4"/>
      <c r="G19" s="4"/>
      <c r="H19" s="375"/>
      <c r="J19" s="376"/>
    </row>
    <row r="20" spans="1:10" x14ac:dyDescent="0.2">
      <c r="A20" s="157" t="s">
        <v>250</v>
      </c>
      <c r="B20" s="158">
        <v>15195344.459969999</v>
      </c>
      <c r="C20" s="158">
        <v>15927306.529999999</v>
      </c>
      <c r="D20" s="156"/>
      <c r="E20" s="4"/>
      <c r="F20" s="4"/>
      <c r="G20" s="4"/>
      <c r="H20" s="375"/>
      <c r="J20" s="376"/>
    </row>
    <row r="21" spans="1:10" x14ac:dyDescent="0.2">
      <c r="A21" s="157" t="s">
        <v>251</v>
      </c>
      <c r="B21" s="158">
        <v>6031817.8625000007</v>
      </c>
      <c r="C21" s="158">
        <v>5840820.1699999999</v>
      </c>
      <c r="D21" s="156"/>
      <c r="E21" s="4"/>
      <c r="F21" s="4"/>
      <c r="G21" s="4"/>
      <c r="H21" s="375"/>
      <c r="J21" s="376"/>
    </row>
    <row r="22" spans="1:10" x14ac:dyDescent="0.2">
      <c r="A22" s="157" t="s">
        <v>252</v>
      </c>
      <c r="B22" s="158">
        <v>3764120.8252600003</v>
      </c>
      <c r="C22" s="158">
        <v>4014592.3622896401</v>
      </c>
      <c r="D22" s="156"/>
      <c r="E22" s="4"/>
      <c r="F22" s="4"/>
      <c r="G22" s="4"/>
      <c r="H22" s="375"/>
      <c r="J22" s="376"/>
    </row>
    <row r="23" spans="1:10" x14ac:dyDescent="0.2">
      <c r="A23" s="157" t="s">
        <v>253</v>
      </c>
      <c r="B23" s="158">
        <v>26056874.898400001</v>
      </c>
      <c r="C23" s="158">
        <v>28401968.775710359</v>
      </c>
      <c r="D23" s="156"/>
      <c r="E23" s="4"/>
      <c r="F23" s="4"/>
      <c r="G23" s="4"/>
      <c r="H23" s="375"/>
      <c r="J23" s="376"/>
    </row>
    <row r="24" spans="1:10" x14ac:dyDescent="0.2">
      <c r="A24" s="157" t="s">
        <v>254</v>
      </c>
      <c r="B24" s="158">
        <v>14350521.74117</v>
      </c>
      <c r="C24" s="158">
        <v>14743826.836999999</v>
      </c>
      <c r="D24" s="156"/>
      <c r="E24" s="4"/>
      <c r="F24" s="4"/>
      <c r="G24" s="4"/>
      <c r="H24" s="375"/>
      <c r="J24" s="376"/>
    </row>
    <row r="25" spans="1:10" x14ac:dyDescent="0.2">
      <c r="A25" s="157" t="s">
        <v>132</v>
      </c>
      <c r="B25" s="158">
        <v>341841.75217999995</v>
      </c>
      <c r="C25" s="158">
        <v>51614.576999999997</v>
      </c>
      <c r="D25" s="156"/>
      <c r="E25" s="4"/>
      <c r="F25" s="4"/>
      <c r="G25" s="4"/>
      <c r="H25" s="375"/>
      <c r="J25" s="376"/>
    </row>
    <row r="26" spans="1:10" x14ac:dyDescent="0.2">
      <c r="A26" s="152" t="s">
        <v>255</v>
      </c>
      <c r="B26" s="155">
        <v>1525064.1521000005</v>
      </c>
      <c r="C26" s="155">
        <v>7368747.0645342767</v>
      </c>
      <c r="D26" s="156"/>
      <c r="E26" s="4"/>
      <c r="F26" s="4"/>
      <c r="G26" s="4"/>
      <c r="H26" s="375"/>
      <c r="J26" s="376"/>
    </row>
    <row r="27" spans="1:10" x14ac:dyDescent="0.2">
      <c r="A27" s="152" t="s">
        <v>24</v>
      </c>
      <c r="B27" s="155"/>
      <c r="C27" s="155"/>
      <c r="D27" s="156"/>
      <c r="E27" s="4"/>
      <c r="F27" s="4"/>
      <c r="G27" s="4"/>
      <c r="H27" s="375"/>
      <c r="J27" s="376"/>
    </row>
    <row r="28" spans="1:10" x14ac:dyDescent="0.2">
      <c r="A28" s="152" t="s">
        <v>256</v>
      </c>
      <c r="B28" s="155">
        <v>10400043.491459999</v>
      </c>
      <c r="C28" s="155">
        <v>12906669.343</v>
      </c>
      <c r="D28" s="156"/>
      <c r="H28" s="375"/>
      <c r="J28" s="376"/>
    </row>
    <row r="29" spans="1:10" x14ac:dyDescent="0.2">
      <c r="A29" s="157" t="s">
        <v>257</v>
      </c>
      <c r="B29" s="158">
        <v>17635.509999999998</v>
      </c>
      <c r="C29" s="158">
        <v>13022.916000000001</v>
      </c>
      <c r="D29" s="156"/>
      <c r="E29" s="4"/>
      <c r="F29" s="4"/>
      <c r="G29" s="4"/>
      <c r="H29" s="375"/>
      <c r="J29" s="376"/>
    </row>
    <row r="30" spans="1:10" x14ac:dyDescent="0.2">
      <c r="A30" s="157" t="s">
        <v>258</v>
      </c>
      <c r="B30" s="158">
        <v>4416380.9017700003</v>
      </c>
      <c r="C30" s="158">
        <v>5668011.9960000003</v>
      </c>
      <c r="D30" s="156"/>
      <c r="E30" s="556"/>
      <c r="F30" s="4"/>
      <c r="G30" s="4"/>
      <c r="H30" s="375"/>
      <c r="J30" s="376"/>
    </row>
    <row r="31" spans="1:10" x14ac:dyDescent="0.2">
      <c r="A31" s="157" t="s">
        <v>259</v>
      </c>
      <c r="B31" s="158">
        <v>6001298.0996899996</v>
      </c>
      <c r="C31" s="158">
        <v>7251680.2630000003</v>
      </c>
      <c r="D31" s="156"/>
      <c r="E31" s="4"/>
      <c r="F31" s="4"/>
      <c r="G31" s="4"/>
      <c r="H31" s="375"/>
      <c r="J31" s="376"/>
    </row>
    <row r="32" spans="1:10" x14ac:dyDescent="0.2">
      <c r="A32" s="152" t="s">
        <v>260</v>
      </c>
      <c r="B32" s="155">
        <v>67283221.201579988</v>
      </c>
      <c r="C32" s="155">
        <v>76361899.232534274</v>
      </c>
      <c r="D32" s="156"/>
      <c r="E32" s="4"/>
      <c r="F32" s="4"/>
      <c r="G32" s="4"/>
      <c r="H32" s="375"/>
      <c r="J32" s="376"/>
    </row>
    <row r="33" spans="1:10" x14ac:dyDescent="0.2">
      <c r="A33" s="152" t="s">
        <v>261</v>
      </c>
      <c r="B33" s="155">
        <v>76158200.540939987</v>
      </c>
      <c r="C33" s="155">
        <v>81899821.511000007</v>
      </c>
      <c r="D33" s="156"/>
      <c r="E33" s="4"/>
      <c r="F33" s="4"/>
      <c r="G33" s="4"/>
      <c r="H33" s="375"/>
      <c r="J33" s="376"/>
    </row>
    <row r="34" spans="1:10" x14ac:dyDescent="0.2">
      <c r="A34" s="152" t="s">
        <v>262</v>
      </c>
      <c r="B34" s="155">
        <v>-8874979.3393599987</v>
      </c>
      <c r="C34" s="155">
        <v>-5537922.2784657329</v>
      </c>
      <c r="D34" s="156"/>
      <c r="E34" s="4"/>
      <c r="F34" s="4"/>
      <c r="G34" s="4"/>
      <c r="H34" s="375"/>
      <c r="J34" s="376"/>
    </row>
    <row r="35" spans="1:10" x14ac:dyDescent="0.2">
      <c r="A35" s="188" t="s">
        <v>263</v>
      </c>
      <c r="B35" s="189"/>
      <c r="C35" s="190"/>
      <c r="D35" s="156"/>
      <c r="E35" s="4"/>
      <c r="F35" s="4"/>
      <c r="G35" s="560"/>
      <c r="H35" s="375"/>
      <c r="J35" s="376"/>
    </row>
    <row r="36" spans="1:10" x14ac:dyDescent="0.2">
      <c r="A36" s="152" t="s">
        <v>264</v>
      </c>
      <c r="B36" s="155">
        <v>-891015.46023999969</v>
      </c>
      <c r="C36" s="155">
        <v>2576473.5773581984</v>
      </c>
      <c r="D36" s="156"/>
      <c r="E36" s="70"/>
      <c r="F36" s="70"/>
      <c r="G36" s="70"/>
      <c r="H36" s="375"/>
      <c r="J36" s="376"/>
    </row>
    <row r="37" spans="1:10" x14ac:dyDescent="0.2">
      <c r="A37" s="157" t="s">
        <v>265</v>
      </c>
      <c r="B37" s="158">
        <v>-1038795.9384999999</v>
      </c>
      <c r="C37" s="158">
        <v>830665.10899999994</v>
      </c>
      <c r="D37" s="156"/>
      <c r="E37" s="70"/>
      <c r="F37" s="70"/>
      <c r="G37" s="70"/>
      <c r="H37" s="375"/>
      <c r="J37" s="376"/>
    </row>
    <row r="38" spans="1:10" x14ac:dyDescent="0.2">
      <c r="A38" s="157" t="s">
        <v>266</v>
      </c>
      <c r="B38" s="158">
        <v>1903058.2790000001</v>
      </c>
      <c r="C38" s="158">
        <v>2318504.767</v>
      </c>
      <c r="D38" s="156"/>
      <c r="E38" s="70"/>
      <c r="F38" s="70"/>
      <c r="G38" s="70"/>
      <c r="H38" s="375"/>
      <c r="J38" s="376"/>
    </row>
    <row r="39" spans="1:10" x14ac:dyDescent="0.2">
      <c r="A39" s="157" t="s">
        <v>267</v>
      </c>
      <c r="B39" s="158">
        <v>2941854.2175000003</v>
      </c>
      <c r="C39" s="158">
        <v>1487839.6580000001</v>
      </c>
      <c r="D39" s="156"/>
      <c r="E39" s="70"/>
      <c r="F39" s="70"/>
      <c r="G39" s="70"/>
      <c r="H39" s="375"/>
      <c r="J39" s="376"/>
    </row>
    <row r="40" spans="1:10" x14ac:dyDescent="0.2">
      <c r="A40" s="157" t="s">
        <v>268</v>
      </c>
      <c r="B40" s="158">
        <v>-525763.02151999983</v>
      </c>
      <c r="C40" s="158">
        <v>1767980.9453581981</v>
      </c>
      <c r="D40" s="156"/>
      <c r="E40" s="70"/>
      <c r="F40" s="70"/>
      <c r="G40" s="70"/>
      <c r="H40" s="375"/>
      <c r="J40" s="376"/>
    </row>
    <row r="41" spans="1:10" x14ac:dyDescent="0.2">
      <c r="A41" s="157" t="s">
        <v>269</v>
      </c>
      <c r="B41" s="158">
        <v>3801542.8896599999</v>
      </c>
      <c r="C41" s="158">
        <v>11355222.198000001</v>
      </c>
      <c r="D41" s="156"/>
      <c r="E41" s="70"/>
      <c r="F41" s="70"/>
      <c r="G41" s="70"/>
      <c r="H41" s="375"/>
      <c r="J41" s="376"/>
    </row>
    <row r="42" spans="1:10" x14ac:dyDescent="0.2">
      <c r="A42" s="157" t="s">
        <v>270</v>
      </c>
      <c r="B42" s="158">
        <v>4327305.9111800008</v>
      </c>
      <c r="C42" s="158">
        <v>9587241.2526418027</v>
      </c>
      <c r="D42" s="156"/>
      <c r="E42" s="70"/>
      <c r="F42" s="70"/>
      <c r="G42" s="70"/>
      <c r="H42" s="375"/>
      <c r="J42" s="376"/>
    </row>
    <row r="43" spans="1:10" x14ac:dyDescent="0.2">
      <c r="A43" s="157" t="s">
        <v>271</v>
      </c>
      <c r="B43" s="158">
        <v>27269.493529999872</v>
      </c>
      <c r="C43" s="158">
        <v>87.715000000000003</v>
      </c>
      <c r="D43" s="156"/>
      <c r="E43" s="559"/>
      <c r="F43" s="559"/>
      <c r="G43" s="559"/>
      <c r="H43" s="375"/>
      <c r="J43" s="376"/>
    </row>
    <row r="44" spans="1:10" x14ac:dyDescent="0.2">
      <c r="A44" s="157" t="s">
        <v>272</v>
      </c>
      <c r="B44" s="158">
        <v>646274.00625000033</v>
      </c>
      <c r="C44" s="158">
        <v>-22260.191999999999</v>
      </c>
      <c r="D44" s="156"/>
      <c r="E44" s="4"/>
      <c r="F44" s="4"/>
      <c r="G44" s="4"/>
      <c r="H44" s="375"/>
      <c r="J44" s="376"/>
    </row>
    <row r="45" spans="1:10" x14ac:dyDescent="0.2">
      <c r="A45" s="157" t="s">
        <v>273</v>
      </c>
      <c r="B45" s="158">
        <v>0</v>
      </c>
      <c r="C45" s="158">
        <v>0</v>
      </c>
      <c r="D45" s="156"/>
      <c r="E45" s="556"/>
      <c r="F45" s="4"/>
      <c r="G45" s="4"/>
      <c r="H45" s="375"/>
      <c r="J45" s="376"/>
    </row>
    <row r="46" spans="1:10" x14ac:dyDescent="0.2">
      <c r="A46" s="157" t="s">
        <v>274</v>
      </c>
      <c r="B46" s="158">
        <v>0</v>
      </c>
      <c r="C46" s="158">
        <v>0</v>
      </c>
      <c r="D46" s="156"/>
      <c r="E46" s="556"/>
      <c r="F46" s="4"/>
      <c r="G46" s="4"/>
      <c r="H46" s="375"/>
      <c r="J46" s="376"/>
    </row>
    <row r="47" spans="1:10" x14ac:dyDescent="0.2">
      <c r="A47" s="157" t="s">
        <v>275</v>
      </c>
      <c r="B47" s="158">
        <v>0</v>
      </c>
      <c r="C47" s="158">
        <v>0</v>
      </c>
      <c r="D47" s="156"/>
      <c r="E47" s="4"/>
      <c r="F47" s="4"/>
      <c r="G47" s="4"/>
      <c r="H47" s="375"/>
      <c r="J47" s="376"/>
    </row>
    <row r="48" spans="1:10" x14ac:dyDescent="0.2">
      <c r="A48" s="157" t="s">
        <v>276</v>
      </c>
      <c r="B48" s="158">
        <v>0</v>
      </c>
      <c r="C48" s="158">
        <v>0</v>
      </c>
      <c r="D48" s="156"/>
      <c r="E48" s="4"/>
      <c r="F48" s="4"/>
      <c r="G48" s="4"/>
      <c r="H48" s="375"/>
      <c r="J48" s="376"/>
    </row>
    <row r="49" spans="1:10" x14ac:dyDescent="0.2">
      <c r="A49" s="157" t="s">
        <v>277</v>
      </c>
      <c r="B49" s="158">
        <v>0</v>
      </c>
      <c r="C49" s="158">
        <v>0</v>
      </c>
      <c r="D49" s="156"/>
      <c r="E49" s="4"/>
      <c r="F49" s="4"/>
      <c r="G49" s="4"/>
      <c r="H49" s="375"/>
      <c r="J49" s="376"/>
    </row>
    <row r="50" spans="1:10" x14ac:dyDescent="0.2">
      <c r="A50" s="157" t="s">
        <v>278</v>
      </c>
      <c r="B50" s="158">
        <v>0</v>
      </c>
      <c r="C50" s="158">
        <v>0</v>
      </c>
      <c r="D50" s="156"/>
      <c r="E50" s="4"/>
      <c r="F50" s="4"/>
      <c r="G50" s="4"/>
      <c r="H50" s="375"/>
      <c r="J50" s="376"/>
    </row>
    <row r="51" spans="1:10" x14ac:dyDescent="0.2">
      <c r="A51" s="157" t="s">
        <v>279</v>
      </c>
      <c r="B51" s="158">
        <v>0</v>
      </c>
      <c r="C51" s="158">
        <v>0</v>
      </c>
      <c r="D51" s="156"/>
      <c r="E51" s="4"/>
      <c r="F51" s="4"/>
      <c r="G51" s="4"/>
      <c r="H51" s="375"/>
      <c r="J51" s="376"/>
    </row>
    <row r="52" spans="1:10" x14ac:dyDescent="0.2">
      <c r="A52" s="152" t="s">
        <v>280</v>
      </c>
      <c r="B52" s="155">
        <v>7983963.8791199997</v>
      </c>
      <c r="C52" s="155">
        <v>8114395.8558239313</v>
      </c>
      <c r="D52" s="156"/>
      <c r="E52" s="4"/>
      <c r="F52" s="4"/>
      <c r="G52" s="4"/>
      <c r="H52" s="375"/>
      <c r="J52" s="376"/>
    </row>
    <row r="53" spans="1:10" x14ac:dyDescent="0.2">
      <c r="A53" s="157" t="s">
        <v>281</v>
      </c>
      <c r="B53" s="158">
        <v>3258035.5367899998</v>
      </c>
      <c r="C53" s="158">
        <v>-1932744.6813534352</v>
      </c>
      <c r="D53" s="156"/>
      <c r="E53" s="4"/>
      <c r="F53" s="4"/>
      <c r="G53" s="4"/>
      <c r="H53" s="375"/>
      <c r="J53" s="376"/>
    </row>
    <row r="54" spans="1:10" x14ac:dyDescent="0.2">
      <c r="A54" s="157" t="s">
        <v>282</v>
      </c>
      <c r="B54" s="158">
        <v>3305040.8741099997</v>
      </c>
      <c r="C54" s="158">
        <v>163966.00200000001</v>
      </c>
      <c r="D54" s="156"/>
      <c r="E54" s="4"/>
      <c r="F54" s="4"/>
      <c r="G54" s="4"/>
      <c r="H54" s="375"/>
      <c r="J54" s="376"/>
    </row>
    <row r="55" spans="1:10" x14ac:dyDescent="0.2">
      <c r="A55" s="157" t="s">
        <v>283</v>
      </c>
      <c r="B55" s="158">
        <v>3291245.5931099998</v>
      </c>
      <c r="C55" s="158">
        <v>108369.22500000001</v>
      </c>
      <c r="D55" s="156"/>
      <c r="E55" s="4"/>
      <c r="F55" s="4"/>
      <c r="G55" s="560"/>
      <c r="H55" s="375"/>
      <c r="J55" s="376"/>
    </row>
    <row r="56" spans="1:10" x14ac:dyDescent="0.2">
      <c r="A56" s="157" t="s">
        <v>284</v>
      </c>
      <c r="B56" s="158">
        <v>13795.280999999999</v>
      </c>
      <c r="C56" s="158">
        <v>55596.777000000002</v>
      </c>
      <c r="D56" s="156"/>
      <c r="E56" s="4"/>
      <c r="F56" s="4"/>
      <c r="G56" s="4"/>
      <c r="H56" s="375"/>
      <c r="J56" s="376"/>
    </row>
    <row r="57" spans="1:10" x14ac:dyDescent="0.2">
      <c r="A57" s="157" t="s">
        <v>285</v>
      </c>
      <c r="B57" s="158">
        <v>47005.337319999999</v>
      </c>
      <c r="C57" s="158">
        <v>2096710.6833534352</v>
      </c>
      <c r="D57" s="156"/>
      <c r="E57" s="4"/>
      <c r="F57" s="4"/>
      <c r="G57" s="4"/>
      <c r="H57" s="375"/>
      <c r="J57" s="376"/>
    </row>
    <row r="58" spans="1:10" x14ac:dyDescent="0.2">
      <c r="A58" s="157" t="s">
        <v>286</v>
      </c>
      <c r="B58" s="158">
        <v>4927347.5793300001</v>
      </c>
      <c r="C58" s="158">
        <v>10216220.040177366</v>
      </c>
      <c r="D58" s="156"/>
      <c r="E58" s="4"/>
      <c r="F58" s="4"/>
      <c r="G58" s="4"/>
      <c r="H58" s="375"/>
      <c r="J58" s="376"/>
    </row>
    <row r="59" spans="1:10" x14ac:dyDescent="0.2">
      <c r="A59" s="157" t="s">
        <v>282</v>
      </c>
      <c r="B59" s="158">
        <v>24289202.254000001</v>
      </c>
      <c r="C59" s="158">
        <v>13614978.59020035</v>
      </c>
      <c r="D59" s="156"/>
      <c r="E59" s="4"/>
      <c r="F59" s="4"/>
      <c r="G59" s="4"/>
      <c r="H59" s="375"/>
      <c r="J59" s="376"/>
    </row>
    <row r="60" spans="1:10" x14ac:dyDescent="0.2">
      <c r="A60" s="157" t="s">
        <v>283</v>
      </c>
      <c r="B60" s="158">
        <v>24289202.254000001</v>
      </c>
      <c r="C60" s="158">
        <v>13614978.59020035</v>
      </c>
      <c r="D60" s="156"/>
      <c r="E60" s="4"/>
      <c r="F60" s="4"/>
      <c r="G60" s="4"/>
      <c r="H60" s="375"/>
      <c r="J60" s="376"/>
    </row>
    <row r="61" spans="1:10" x14ac:dyDescent="0.2">
      <c r="A61" s="157" t="s">
        <v>284</v>
      </c>
      <c r="B61" s="158">
        <v>0</v>
      </c>
      <c r="C61" s="158">
        <v>0</v>
      </c>
      <c r="D61" s="156"/>
      <c r="E61" s="4"/>
      <c r="F61" s="4"/>
      <c r="G61" s="4"/>
      <c r="H61" s="375"/>
      <c r="J61" s="376"/>
    </row>
    <row r="62" spans="1:10" x14ac:dyDescent="0.2">
      <c r="A62" s="157" t="s">
        <v>285</v>
      </c>
      <c r="B62" s="158">
        <v>19361854.67467</v>
      </c>
      <c r="C62" s="158">
        <v>3398758.5500229844</v>
      </c>
      <c r="D62" s="156"/>
      <c r="E62" s="4"/>
      <c r="F62" s="4"/>
      <c r="G62" s="4"/>
      <c r="H62" s="375"/>
      <c r="J62" s="376"/>
    </row>
    <row r="63" spans="1:10" x14ac:dyDescent="0.2">
      <c r="A63" s="157" t="s">
        <v>287</v>
      </c>
      <c r="B63" s="158">
        <v>-201419.23700000002</v>
      </c>
      <c r="C63" s="158">
        <v>-169079.503</v>
      </c>
      <c r="D63" s="156"/>
      <c r="E63" s="4"/>
      <c r="F63" s="4"/>
      <c r="G63" s="4"/>
      <c r="H63" s="375"/>
      <c r="J63" s="376"/>
    </row>
    <row r="64" spans="1:10" x14ac:dyDescent="0.2">
      <c r="A64" s="159" t="s">
        <v>288</v>
      </c>
      <c r="B64" s="160">
        <v>-8874979.3393599987</v>
      </c>
      <c r="C64" s="160">
        <v>-5537922.2784657329</v>
      </c>
      <c r="D64" s="156"/>
      <c r="E64" s="4"/>
      <c r="F64" s="4"/>
      <c r="G64" s="4"/>
      <c r="H64" s="375"/>
      <c r="J64" s="376"/>
    </row>
    <row r="65" spans="1:10" x14ac:dyDescent="0.2">
      <c r="A65" s="157" t="s">
        <v>289</v>
      </c>
      <c r="B65" s="161"/>
      <c r="C65" s="161"/>
      <c r="D65" s="156"/>
      <c r="E65" s="4"/>
      <c r="F65" s="4"/>
      <c r="G65" s="4"/>
      <c r="H65" s="375"/>
      <c r="J65" s="376"/>
    </row>
    <row r="66" spans="1:10" ht="12.75" customHeight="1" x14ac:dyDescent="0.2">
      <c r="A66" s="1090" t="s">
        <v>290</v>
      </c>
      <c r="B66" s="1090"/>
      <c r="C66" s="1090"/>
      <c r="D66" s="156"/>
      <c r="E66" s="4"/>
      <c r="F66" s="4"/>
      <c r="G66" s="4"/>
      <c r="H66" s="375"/>
      <c r="J66" s="376"/>
    </row>
    <row r="67" spans="1:10" x14ac:dyDescent="0.2">
      <c r="A67" s="1090"/>
      <c r="B67" s="1090"/>
      <c r="C67" s="1090"/>
      <c r="D67" s="156"/>
      <c r="E67" s="4"/>
      <c r="F67" s="4"/>
      <c r="G67" s="4"/>
      <c r="H67" s="375"/>
      <c r="J67" s="376"/>
    </row>
    <row r="68" spans="1:10" x14ac:dyDescent="0.2">
      <c r="A68" s="1090" t="s">
        <v>291</v>
      </c>
      <c r="B68" s="1090"/>
      <c r="C68" s="1090"/>
      <c r="D68" s="156"/>
      <c r="E68" s="4"/>
      <c r="F68" s="4"/>
      <c r="G68" s="4"/>
      <c r="H68" s="375"/>
      <c r="J68" s="376"/>
    </row>
    <row r="69" spans="1:10" x14ac:dyDescent="0.2">
      <c r="A69" s="973" t="s">
        <v>292</v>
      </c>
      <c r="B69" s="973"/>
      <c r="C69" s="973"/>
      <c r="D69" s="156"/>
      <c r="E69" s="4"/>
      <c r="F69" s="4"/>
      <c r="G69" s="4"/>
      <c r="H69" s="375"/>
      <c r="J69" s="376"/>
    </row>
    <row r="70" spans="1:10" x14ac:dyDescent="0.2">
      <c r="A70" s="973"/>
      <c r="B70" s="973"/>
      <c r="C70" s="973"/>
      <c r="D70" s="156"/>
      <c r="E70" s="4"/>
      <c r="F70" s="4"/>
      <c r="G70" s="4"/>
      <c r="H70" s="375"/>
      <c r="J70" s="376"/>
    </row>
    <row r="71" spans="1:10" x14ac:dyDescent="0.2">
      <c r="A71" s="973" t="s">
        <v>293</v>
      </c>
      <c r="B71" s="973"/>
      <c r="C71" s="973"/>
      <c r="E71" s="4"/>
      <c r="F71" s="4"/>
      <c r="G71" s="4"/>
      <c r="H71" s="375"/>
      <c r="J71" s="376"/>
    </row>
    <row r="72" spans="1:10" x14ac:dyDescent="0.2">
      <c r="A72" s="973"/>
      <c r="B72" s="973"/>
      <c r="C72" s="973"/>
      <c r="E72" s="4"/>
      <c r="F72" s="4"/>
      <c r="G72" s="4"/>
      <c r="H72" s="375"/>
      <c r="J72" s="376"/>
    </row>
    <row r="73" spans="1:10" x14ac:dyDescent="0.2">
      <c r="A73" s="18" t="s">
        <v>54</v>
      </c>
      <c r="E73" s="4"/>
      <c r="F73" s="4"/>
      <c r="G73" s="4"/>
      <c r="H73" s="375"/>
      <c r="J73" s="376"/>
    </row>
    <row r="74" spans="1:10" x14ac:dyDescent="0.2">
      <c r="E74" s="4"/>
      <c r="F74" s="4"/>
      <c r="G74" s="4"/>
      <c r="H74" s="375"/>
      <c r="J74" s="376"/>
    </row>
    <row r="75" spans="1:10" x14ac:dyDescent="0.2">
      <c r="E75" s="4"/>
      <c r="F75" s="4"/>
      <c r="G75" s="4"/>
      <c r="H75" s="375"/>
      <c r="J75" s="376"/>
    </row>
    <row r="76" spans="1:10" x14ac:dyDescent="0.2">
      <c r="E76" s="4"/>
      <c r="F76" s="4"/>
      <c r="G76" s="4"/>
      <c r="H76" s="375"/>
      <c r="J76" s="376"/>
    </row>
    <row r="77" spans="1:10" x14ac:dyDescent="0.2">
      <c r="E77" s="70"/>
      <c r="F77" s="70"/>
      <c r="G77" s="70"/>
      <c r="H77" s="375"/>
      <c r="J77" s="376"/>
    </row>
  </sheetData>
  <mergeCells count="9">
    <mergeCell ref="A66:C67"/>
    <mergeCell ref="A68:C68"/>
    <mergeCell ref="A69:C70"/>
    <mergeCell ref="A71:C72"/>
    <mergeCell ref="A1:C1"/>
    <mergeCell ref="A2:C2"/>
    <mergeCell ref="A3:C3"/>
    <mergeCell ref="A4:C4"/>
    <mergeCell ref="A5:C5"/>
  </mergeCells>
  <pageMargins left="0.7" right="0.7" top="0.75" bottom="0.75" header="0.3" footer="0.3"/>
  <pageSetup orientation="portrait" horizontalDpi="4294967292" verticalDpi="429496729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A85FF-5112-4D4F-AF05-963CBB343264}">
  <dimension ref="A1:F77"/>
  <sheetViews>
    <sheetView zoomScaleNormal="100" workbookViewId="0">
      <selection activeCell="D33" sqref="D33"/>
    </sheetView>
  </sheetViews>
  <sheetFormatPr baseColWidth="10" defaultColWidth="11.42578125" defaultRowHeight="12.75" x14ac:dyDescent="0.2"/>
  <cols>
    <col min="1" max="1" width="57.140625" style="18" customWidth="1"/>
    <col min="2" max="3" width="12.85546875" style="18" customWidth="1"/>
    <col min="4" max="6" width="11.5703125" style="18" bestFit="1" customWidth="1"/>
    <col min="7" max="16384" width="11.42578125" style="18"/>
  </cols>
  <sheetData>
    <row r="1" spans="1:6" x14ac:dyDescent="0.2">
      <c r="A1" s="968" t="s">
        <v>298</v>
      </c>
      <c r="B1" s="968"/>
      <c r="C1" s="968"/>
    </row>
    <row r="2" spans="1:6" x14ac:dyDescent="0.2">
      <c r="A2" s="968" t="s">
        <v>590</v>
      </c>
      <c r="B2" s="968"/>
      <c r="C2" s="968"/>
    </row>
    <row r="3" spans="1:6" x14ac:dyDescent="0.2">
      <c r="A3" s="968" t="s">
        <v>592</v>
      </c>
      <c r="B3" s="968"/>
      <c r="C3" s="968"/>
    </row>
    <row r="4" spans="1:6" x14ac:dyDescent="0.2">
      <c r="A4" s="968" t="s">
        <v>151</v>
      </c>
      <c r="B4" s="968"/>
      <c r="C4" s="968"/>
    </row>
    <row r="5" spans="1:6" x14ac:dyDescent="0.2">
      <c r="A5" s="969" t="s">
        <v>493</v>
      </c>
      <c r="B5" s="969"/>
      <c r="C5" s="969"/>
    </row>
    <row r="6" spans="1:6" x14ac:dyDescent="0.2">
      <c r="A6" s="150"/>
      <c r="B6" s="150"/>
      <c r="C6" s="150"/>
    </row>
    <row r="7" spans="1:6" x14ac:dyDescent="0.2">
      <c r="A7" s="260"/>
      <c r="B7" s="21">
        <v>2024</v>
      </c>
      <c r="C7" s="21">
        <v>2025</v>
      </c>
    </row>
    <row r="8" spans="1:6" x14ac:dyDescent="0.2">
      <c r="A8" s="152" t="s">
        <v>112</v>
      </c>
      <c r="B8" s="154"/>
      <c r="C8" s="154"/>
    </row>
    <row r="9" spans="1:6" x14ac:dyDescent="0.2">
      <c r="A9" s="152" t="s">
        <v>239</v>
      </c>
      <c r="B9" s="402">
        <v>70406002.086445555</v>
      </c>
      <c r="C9" s="402">
        <v>76348876.316534281</v>
      </c>
      <c r="D9" s="482"/>
      <c r="E9" s="30"/>
      <c r="F9" s="474"/>
    </row>
    <row r="10" spans="1:6" x14ac:dyDescent="0.2">
      <c r="A10" s="152" t="s">
        <v>240</v>
      </c>
      <c r="B10" s="402">
        <v>57222074.231342822</v>
      </c>
      <c r="C10" s="402">
        <v>62784264.963533901</v>
      </c>
      <c r="D10" s="482"/>
      <c r="E10" s="30"/>
      <c r="F10" s="474"/>
    </row>
    <row r="11" spans="1:6" x14ac:dyDescent="0.2">
      <c r="A11" s="157" t="s">
        <v>241</v>
      </c>
      <c r="B11" s="404">
        <v>3608116.3241878473</v>
      </c>
      <c r="C11" s="404">
        <v>6237682.4856948778</v>
      </c>
      <c r="D11" s="482"/>
      <c r="E11" s="30"/>
      <c r="F11" s="474"/>
    </row>
    <row r="12" spans="1:6" x14ac:dyDescent="0.2">
      <c r="A12" s="157" t="s">
        <v>242</v>
      </c>
      <c r="B12" s="404">
        <v>53613957.90715497</v>
      </c>
      <c r="C12" s="404">
        <v>56546582.477839023</v>
      </c>
      <c r="D12" s="482"/>
      <c r="E12" s="30"/>
      <c r="F12" s="474"/>
    </row>
    <row r="13" spans="1:6" x14ac:dyDescent="0.2">
      <c r="A13" s="157" t="s">
        <v>243</v>
      </c>
      <c r="B13" s="404">
        <v>1407882.5048093977</v>
      </c>
      <c r="C13" s="404">
        <v>2311179.7834817301</v>
      </c>
      <c r="D13" s="482"/>
      <c r="E13" s="30"/>
      <c r="F13" s="474"/>
    </row>
    <row r="14" spans="1:6" x14ac:dyDescent="0.2">
      <c r="A14" s="157" t="s">
        <v>244</v>
      </c>
      <c r="B14" s="404">
        <v>3859093.1385396421</v>
      </c>
      <c r="C14" s="404">
        <v>4115081.8098361315</v>
      </c>
      <c r="D14" s="482"/>
      <c r="E14" s="30"/>
      <c r="F14" s="474"/>
    </row>
    <row r="15" spans="1:6" x14ac:dyDescent="0.2">
      <c r="A15" s="157" t="s">
        <v>245</v>
      </c>
      <c r="B15" s="404">
        <v>79774.149861152066</v>
      </c>
      <c r="C15" s="404">
        <v>170163.55725744148</v>
      </c>
      <c r="D15" s="482"/>
      <c r="E15" s="30"/>
      <c r="F15" s="474"/>
    </row>
    <row r="16" spans="1:6" x14ac:dyDescent="0.2">
      <c r="A16" s="157" t="s">
        <v>246</v>
      </c>
      <c r="B16" s="404">
        <v>2035168.1335965854</v>
      </c>
      <c r="C16" s="404">
        <v>1748824.2642240857</v>
      </c>
      <c r="D16" s="482"/>
      <c r="E16" s="30"/>
      <c r="F16" s="474"/>
    </row>
    <row r="17" spans="1:6" x14ac:dyDescent="0.2">
      <c r="A17" s="157" t="s">
        <v>247</v>
      </c>
      <c r="B17" s="404">
        <v>1542565.7122524877</v>
      </c>
      <c r="C17" s="404">
        <v>1621872.92726811</v>
      </c>
      <c r="D17" s="482"/>
      <c r="E17" s="30"/>
      <c r="F17" s="474"/>
    </row>
    <row r="18" spans="1:6" x14ac:dyDescent="0.2">
      <c r="A18" s="157" t="s">
        <v>248</v>
      </c>
      <c r="B18" s="404">
        <v>4259444.216043476</v>
      </c>
      <c r="C18" s="404">
        <v>3597489.010932873</v>
      </c>
      <c r="D18" s="482"/>
      <c r="E18" s="30"/>
      <c r="F18" s="474"/>
    </row>
    <row r="19" spans="1:6" x14ac:dyDescent="0.2">
      <c r="A19" s="152" t="s">
        <v>249</v>
      </c>
      <c r="B19" s="402">
        <v>68809737.536441699</v>
      </c>
      <c r="C19" s="402">
        <v>68980129.252000004</v>
      </c>
      <c r="D19" s="482"/>
      <c r="E19" s="30"/>
      <c r="F19" s="474"/>
    </row>
    <row r="20" spans="1:6" x14ac:dyDescent="0.2">
      <c r="A20" s="157" t="s">
        <v>250</v>
      </c>
      <c r="B20" s="404">
        <v>15904766.794988671</v>
      </c>
      <c r="C20" s="404">
        <v>15927306.529999999</v>
      </c>
      <c r="D20" s="482"/>
      <c r="E20" s="30"/>
      <c r="F20" s="474"/>
    </row>
    <row r="21" spans="1:6" x14ac:dyDescent="0.2">
      <c r="A21" s="157" t="s">
        <v>251</v>
      </c>
      <c r="B21" s="404">
        <v>6313424.2665992826</v>
      </c>
      <c r="C21" s="404">
        <v>5840820.1699999999</v>
      </c>
      <c r="D21" s="482"/>
      <c r="E21" s="30"/>
      <c r="F21" s="474"/>
    </row>
    <row r="22" spans="1:6" x14ac:dyDescent="0.2">
      <c r="A22" s="157" t="s">
        <v>252</v>
      </c>
      <c r="B22" s="404">
        <v>3939855.66247827</v>
      </c>
      <c r="C22" s="404">
        <v>4014592.3622896401</v>
      </c>
      <c r="D22" s="482"/>
      <c r="E22" s="30"/>
      <c r="F22" s="474"/>
    </row>
    <row r="23" spans="1:6" x14ac:dyDescent="0.2">
      <c r="A23" s="157" t="s">
        <v>253</v>
      </c>
      <c r="B23" s="404">
        <v>27273387.566632655</v>
      </c>
      <c r="C23" s="404">
        <v>28401968.775710359</v>
      </c>
      <c r="D23" s="482"/>
      <c r="E23" s="30"/>
      <c r="F23" s="474"/>
    </row>
    <row r="24" spans="1:6" x14ac:dyDescent="0.2">
      <c r="A24" s="157" t="s">
        <v>254</v>
      </c>
      <c r="B24" s="404">
        <v>15020501.988684386</v>
      </c>
      <c r="C24" s="404">
        <v>14743826.836999999</v>
      </c>
      <c r="D24" s="482"/>
      <c r="E24" s="30"/>
      <c r="F24" s="474"/>
    </row>
    <row r="25" spans="1:6" x14ac:dyDescent="0.2">
      <c r="A25" s="157" t="s">
        <v>132</v>
      </c>
      <c r="B25" s="404">
        <v>357801.25705843617</v>
      </c>
      <c r="C25" s="404">
        <v>51614.576999999997</v>
      </c>
      <c r="D25" s="482"/>
      <c r="E25" s="30"/>
      <c r="F25" s="474"/>
    </row>
    <row r="26" spans="1:6" x14ac:dyDescent="0.2">
      <c r="A26" s="152" t="s">
        <v>255</v>
      </c>
      <c r="B26" s="402">
        <v>1596264.550003859</v>
      </c>
      <c r="C26" s="402">
        <v>7368747.0645342767</v>
      </c>
      <c r="D26" s="482"/>
      <c r="E26" s="30"/>
      <c r="F26" s="474"/>
    </row>
    <row r="27" spans="1:6" x14ac:dyDescent="0.2">
      <c r="A27" s="152" t="s">
        <v>24</v>
      </c>
      <c r="B27" s="402"/>
      <c r="C27" s="402"/>
      <c r="D27" s="482"/>
      <c r="E27" s="30"/>
      <c r="F27" s="474"/>
    </row>
    <row r="28" spans="1:6" x14ac:dyDescent="0.2">
      <c r="A28" s="152" t="s">
        <v>256</v>
      </c>
      <c r="B28" s="404">
        <v>10885588.465938443</v>
      </c>
      <c r="C28" s="404">
        <v>12906669.343</v>
      </c>
      <c r="D28" s="482"/>
      <c r="E28" s="30"/>
      <c r="F28" s="474"/>
    </row>
    <row r="29" spans="1:6" x14ac:dyDescent="0.2">
      <c r="A29" s="157" t="s">
        <v>257</v>
      </c>
      <c r="B29" s="404">
        <v>18458.85590811045</v>
      </c>
      <c r="C29" s="404">
        <v>13022.916000000001</v>
      </c>
      <c r="D29" s="482"/>
      <c r="E29" s="30"/>
      <c r="F29" s="474"/>
    </row>
    <row r="30" spans="1:6" x14ac:dyDescent="0.2">
      <c r="A30" s="157" t="s">
        <v>258</v>
      </c>
      <c r="B30" s="404">
        <v>4622567.6887769811</v>
      </c>
      <c r="C30" s="404">
        <v>5668011.9960000003</v>
      </c>
      <c r="D30" s="482"/>
      <c r="E30" s="30"/>
      <c r="F30" s="474"/>
    </row>
    <row r="31" spans="1:6" x14ac:dyDescent="0.2">
      <c r="A31" s="157" t="s">
        <v>259</v>
      </c>
      <c r="B31" s="404">
        <v>6281479.633069573</v>
      </c>
      <c r="C31" s="404">
        <v>7251680.2630000003</v>
      </c>
      <c r="D31" s="482"/>
      <c r="E31" s="30"/>
      <c r="F31" s="474"/>
    </row>
    <row r="32" spans="1:6" x14ac:dyDescent="0.2">
      <c r="A32" s="152" t="s">
        <v>260</v>
      </c>
      <c r="B32" s="402">
        <v>70424460.942353651</v>
      </c>
      <c r="C32" s="402">
        <v>76361899.232534274</v>
      </c>
      <c r="D32" s="482"/>
      <c r="E32" s="30"/>
      <c r="F32" s="474"/>
    </row>
    <row r="33" spans="1:6" x14ac:dyDescent="0.2">
      <c r="A33" s="152" t="s">
        <v>261</v>
      </c>
      <c r="B33" s="402">
        <v>79713784.858288243</v>
      </c>
      <c r="C33" s="402">
        <v>81899821.511000007</v>
      </c>
      <c r="D33" s="482"/>
      <c r="E33" s="30"/>
      <c r="F33" s="474"/>
    </row>
    <row r="34" spans="1:6" x14ac:dyDescent="0.2">
      <c r="A34" s="152" t="s">
        <v>262</v>
      </c>
      <c r="B34" s="405">
        <v>-9289323.915934585</v>
      </c>
      <c r="C34" s="405">
        <v>-5537922.2784657329</v>
      </c>
      <c r="D34" s="482"/>
      <c r="E34" s="30"/>
      <c r="F34" s="474"/>
    </row>
    <row r="35" spans="1:6" x14ac:dyDescent="0.2">
      <c r="A35" s="188" t="s">
        <v>263</v>
      </c>
      <c r="B35" s="402"/>
      <c r="C35" s="402"/>
      <c r="D35" s="482"/>
      <c r="E35" s="30"/>
      <c r="F35" s="474"/>
    </row>
    <row r="36" spans="1:6" x14ac:dyDescent="0.2">
      <c r="A36" s="152" t="s">
        <v>264</v>
      </c>
      <c r="B36" s="402">
        <v>-932614.14002027013</v>
      </c>
      <c r="C36" s="402">
        <v>2576473.5773581984</v>
      </c>
      <c r="D36" s="482"/>
      <c r="E36" s="30"/>
      <c r="F36" s="474"/>
    </row>
    <row r="37" spans="1:6" x14ac:dyDescent="0.2">
      <c r="A37" s="157" t="s">
        <v>265</v>
      </c>
      <c r="B37" s="404">
        <v>-1087294.0190956693</v>
      </c>
      <c r="C37" s="404">
        <v>830665.10899999994</v>
      </c>
      <c r="D37" s="482"/>
      <c r="E37" s="30"/>
      <c r="F37" s="474"/>
    </row>
    <row r="38" spans="1:6" x14ac:dyDescent="0.2">
      <c r="A38" s="157" t="s">
        <v>266</v>
      </c>
      <c r="B38" s="404">
        <v>1991906.0212490405</v>
      </c>
      <c r="C38" s="404">
        <v>2318504.767</v>
      </c>
      <c r="D38" s="482"/>
      <c r="E38" s="30"/>
      <c r="F38" s="474"/>
    </row>
    <row r="39" spans="1:6" x14ac:dyDescent="0.2">
      <c r="A39" s="157" t="s">
        <v>267</v>
      </c>
      <c r="B39" s="404">
        <v>3079200.04034471</v>
      </c>
      <c r="C39" s="404">
        <v>1487839.6580000001</v>
      </c>
      <c r="D39" s="482"/>
      <c r="E39" s="30"/>
      <c r="F39" s="474"/>
    </row>
    <row r="40" spans="1:6" x14ac:dyDescent="0.2">
      <c r="A40" s="157" t="s">
        <v>268</v>
      </c>
      <c r="B40" s="404">
        <v>-550309.22587724729</v>
      </c>
      <c r="C40" s="404">
        <v>1767980.9453581981</v>
      </c>
      <c r="D40" s="482"/>
      <c r="E40" s="30"/>
      <c r="F40" s="474"/>
    </row>
    <row r="41" spans="1:6" x14ac:dyDescent="0.2">
      <c r="A41" s="157" t="s">
        <v>269</v>
      </c>
      <c r="B41" s="404">
        <v>3979024.8441205146</v>
      </c>
      <c r="C41" s="404">
        <v>11355222.198000001</v>
      </c>
      <c r="D41" s="482"/>
      <c r="E41" s="30"/>
      <c r="F41" s="474"/>
    </row>
    <row r="42" spans="1:6" x14ac:dyDescent="0.2">
      <c r="A42" s="157" t="s">
        <v>270</v>
      </c>
      <c r="B42" s="404">
        <v>4529334.0699977633</v>
      </c>
      <c r="C42" s="404">
        <v>9587241.2526418027</v>
      </c>
      <c r="D42" s="482"/>
      <c r="E42" s="30"/>
      <c r="F42" s="474"/>
    </row>
    <row r="43" spans="1:6" x14ac:dyDescent="0.2">
      <c r="A43" s="157" t="s">
        <v>271</v>
      </c>
      <c r="B43" s="404">
        <v>28542.619507880292</v>
      </c>
      <c r="C43" s="404">
        <v>87.715000000000003</v>
      </c>
      <c r="D43" s="482"/>
      <c r="E43" s="30"/>
      <c r="F43" s="474"/>
    </row>
    <row r="44" spans="1:6" x14ac:dyDescent="0.2">
      <c r="A44" s="157" t="s">
        <v>272</v>
      </c>
      <c r="B44" s="404">
        <v>676446.48544476635</v>
      </c>
      <c r="C44" s="404">
        <v>-22260.191999999999</v>
      </c>
      <c r="D44" s="482"/>
      <c r="E44" s="30"/>
      <c r="F44" s="474"/>
    </row>
    <row r="45" spans="1:6" x14ac:dyDescent="0.2">
      <c r="A45" s="157" t="s">
        <v>273</v>
      </c>
      <c r="B45" s="404">
        <v>0</v>
      </c>
      <c r="C45" s="404">
        <v>0</v>
      </c>
      <c r="D45" s="482"/>
      <c r="E45" s="30"/>
      <c r="F45" s="474"/>
    </row>
    <row r="46" spans="1:6" x14ac:dyDescent="0.2">
      <c r="A46" s="157" t="s">
        <v>274</v>
      </c>
      <c r="B46" s="404">
        <v>0</v>
      </c>
      <c r="C46" s="404">
        <v>0</v>
      </c>
      <c r="D46" s="482"/>
      <c r="E46" s="30"/>
      <c r="F46" s="474"/>
    </row>
    <row r="47" spans="1:6" x14ac:dyDescent="0.2">
      <c r="A47" s="157" t="s">
        <v>275</v>
      </c>
      <c r="B47" s="404">
        <v>0</v>
      </c>
      <c r="C47" s="404">
        <v>0</v>
      </c>
      <c r="D47" s="482"/>
      <c r="E47" s="30"/>
      <c r="F47" s="474"/>
    </row>
    <row r="48" spans="1:6" x14ac:dyDescent="0.2">
      <c r="A48" s="157" t="s">
        <v>276</v>
      </c>
      <c r="B48" s="404">
        <v>0</v>
      </c>
      <c r="C48" s="404">
        <v>0</v>
      </c>
      <c r="D48" s="482"/>
      <c r="E48" s="30"/>
      <c r="F48" s="474"/>
    </row>
    <row r="49" spans="1:6" x14ac:dyDescent="0.2">
      <c r="A49" s="157" t="s">
        <v>277</v>
      </c>
      <c r="B49" s="404">
        <v>0</v>
      </c>
      <c r="C49" s="404">
        <v>0</v>
      </c>
      <c r="D49" s="482"/>
      <c r="E49" s="30"/>
      <c r="F49" s="474"/>
    </row>
    <row r="50" spans="1:6" x14ac:dyDescent="0.2">
      <c r="A50" s="157" t="s">
        <v>278</v>
      </c>
      <c r="B50" s="404">
        <v>0</v>
      </c>
      <c r="C50" s="404">
        <v>0</v>
      </c>
      <c r="D50" s="482"/>
      <c r="E50" s="30"/>
      <c r="F50" s="474"/>
    </row>
    <row r="51" spans="1:6" x14ac:dyDescent="0.2">
      <c r="A51" s="157" t="s">
        <v>279</v>
      </c>
      <c r="B51" s="404">
        <v>0</v>
      </c>
      <c r="C51" s="404">
        <v>0</v>
      </c>
      <c r="D51" s="482"/>
      <c r="E51" s="30"/>
      <c r="F51" s="474"/>
    </row>
    <row r="52" spans="1:6" x14ac:dyDescent="0.2">
      <c r="A52" s="152" t="s">
        <v>280</v>
      </c>
      <c r="B52" s="402">
        <v>8356709.7759143151</v>
      </c>
      <c r="C52" s="402">
        <v>8114395.8558239313</v>
      </c>
      <c r="D52" s="482"/>
      <c r="E52" s="30"/>
      <c r="F52" s="474"/>
    </row>
    <row r="53" spans="1:6" x14ac:dyDescent="0.2">
      <c r="A53" s="157" t="s">
        <v>281</v>
      </c>
      <c r="B53" s="404">
        <v>3410142.8604622097</v>
      </c>
      <c r="C53" s="404">
        <v>-1932744.6813534352</v>
      </c>
      <c r="D53" s="482"/>
      <c r="E53" s="30"/>
      <c r="F53" s="474"/>
    </row>
    <row r="54" spans="1:6" x14ac:dyDescent="0.2">
      <c r="A54" s="157" t="s">
        <v>282</v>
      </c>
      <c r="B54" s="404">
        <v>3459342.7275770255</v>
      </c>
      <c r="C54" s="404">
        <v>163966.00200000001</v>
      </c>
      <c r="D54" s="482"/>
      <c r="E54" s="30"/>
      <c r="F54" s="474"/>
    </row>
    <row r="55" spans="1:6" x14ac:dyDescent="0.2">
      <c r="A55" s="157" t="s">
        <v>283</v>
      </c>
      <c r="B55" s="404">
        <v>3444903.3887549052</v>
      </c>
      <c r="C55" s="404">
        <v>108369.22500000001</v>
      </c>
      <c r="D55" s="482"/>
      <c r="E55" s="30"/>
      <c r="F55" s="474"/>
    </row>
    <row r="56" spans="1:6" x14ac:dyDescent="0.2">
      <c r="A56" s="157" t="s">
        <v>284</v>
      </c>
      <c r="B56" s="404">
        <v>14439.338822120475</v>
      </c>
      <c r="C56" s="404">
        <v>55596.777000000002</v>
      </c>
      <c r="D56" s="482"/>
      <c r="E56" s="30"/>
      <c r="F56" s="474"/>
    </row>
    <row r="57" spans="1:6" x14ac:dyDescent="0.2">
      <c r="A57" s="157" t="s">
        <v>285</v>
      </c>
      <c r="B57" s="404">
        <v>49199.86711481589</v>
      </c>
      <c r="C57" s="404">
        <v>2096710.6833534352</v>
      </c>
      <c r="D57" s="482"/>
      <c r="E57" s="30"/>
      <c r="F57" s="474"/>
    </row>
    <row r="58" spans="1:6" x14ac:dyDescent="0.2">
      <c r="A58" s="157" t="s">
        <v>286</v>
      </c>
      <c r="B58" s="404">
        <v>5157389.7764243456</v>
      </c>
      <c r="C58" s="404">
        <v>10216220.040177366</v>
      </c>
      <c r="D58" s="482"/>
      <c r="E58" s="30"/>
      <c r="F58" s="474"/>
    </row>
    <row r="59" spans="1:6" x14ac:dyDescent="0.2">
      <c r="A59" s="157" t="s">
        <v>282</v>
      </c>
      <c r="B59" s="404">
        <v>25423187.904945061</v>
      </c>
      <c r="C59" s="404">
        <v>13614978.59020035</v>
      </c>
      <c r="D59" s="482"/>
      <c r="E59" s="30"/>
      <c r="F59" s="474"/>
    </row>
    <row r="60" spans="1:6" x14ac:dyDescent="0.2">
      <c r="A60" s="157" t="s">
        <v>283</v>
      </c>
      <c r="B60" s="404">
        <v>25423187.904945061</v>
      </c>
      <c r="C60" s="404">
        <v>13614978.59020035</v>
      </c>
      <c r="D60" s="482"/>
      <c r="E60" s="30"/>
      <c r="F60" s="474"/>
    </row>
    <row r="61" spans="1:6" x14ac:dyDescent="0.2">
      <c r="A61" s="157" t="s">
        <v>284</v>
      </c>
      <c r="B61" s="404">
        <v>0</v>
      </c>
      <c r="C61" s="404">
        <v>0</v>
      </c>
      <c r="D61" s="482"/>
      <c r="E61" s="30"/>
      <c r="F61" s="474"/>
    </row>
    <row r="62" spans="1:6" x14ac:dyDescent="0.2">
      <c r="A62" s="157" t="s">
        <v>285</v>
      </c>
      <c r="B62" s="404">
        <v>20265798.128520712</v>
      </c>
      <c r="C62" s="404">
        <v>3398758.5500229844</v>
      </c>
      <c r="D62" s="482"/>
      <c r="E62" s="30"/>
      <c r="F62" s="474"/>
    </row>
    <row r="63" spans="1:6" x14ac:dyDescent="0.2">
      <c r="A63" s="157" t="s">
        <v>287</v>
      </c>
      <c r="B63" s="404">
        <v>-210822.8609722401</v>
      </c>
      <c r="C63" s="404">
        <v>-169079.503</v>
      </c>
      <c r="D63" s="482"/>
      <c r="E63" s="30"/>
      <c r="F63" s="474"/>
    </row>
    <row r="64" spans="1:6" x14ac:dyDescent="0.2">
      <c r="A64" s="159" t="s">
        <v>288</v>
      </c>
      <c r="B64" s="405">
        <v>-9289323.915934585</v>
      </c>
      <c r="C64" s="405">
        <v>-5537922.2784657329</v>
      </c>
      <c r="D64" s="482"/>
      <c r="E64" s="30"/>
      <c r="F64" s="474"/>
    </row>
    <row r="65" spans="1:6" x14ac:dyDescent="0.2">
      <c r="A65" s="157" t="s">
        <v>289</v>
      </c>
      <c r="B65" s="161"/>
      <c r="C65" s="161"/>
      <c r="E65" s="30"/>
      <c r="F65" s="474"/>
    </row>
    <row r="66" spans="1:6" x14ac:dyDescent="0.2">
      <c r="A66" s="1090" t="s">
        <v>290</v>
      </c>
      <c r="B66" s="1090"/>
      <c r="C66" s="1090"/>
      <c r="E66" s="30"/>
      <c r="F66" s="474"/>
    </row>
    <row r="67" spans="1:6" ht="12.75" customHeight="1" x14ac:dyDescent="0.2">
      <c r="A67" s="1090"/>
      <c r="B67" s="1090"/>
      <c r="C67" s="1090"/>
      <c r="E67" s="30"/>
      <c r="F67" s="474"/>
    </row>
    <row r="68" spans="1:6" x14ac:dyDescent="0.2">
      <c r="A68" s="1090" t="s">
        <v>291</v>
      </c>
      <c r="B68" s="1090"/>
      <c r="C68" s="1090"/>
      <c r="E68" s="30"/>
      <c r="F68" s="474"/>
    </row>
    <row r="69" spans="1:6" ht="12.75" customHeight="1" x14ac:dyDescent="0.2">
      <c r="A69" s="973" t="s">
        <v>292</v>
      </c>
      <c r="B69" s="973"/>
      <c r="C69" s="973"/>
      <c r="E69" s="30"/>
      <c r="F69" s="474"/>
    </row>
    <row r="70" spans="1:6" ht="12.75" customHeight="1" x14ac:dyDescent="0.2">
      <c r="A70" s="973"/>
      <c r="B70" s="973"/>
      <c r="C70" s="973"/>
      <c r="E70" s="30"/>
      <c r="F70" s="474"/>
    </row>
    <row r="71" spans="1:6" x14ac:dyDescent="0.2">
      <c r="A71" s="973" t="s">
        <v>293</v>
      </c>
      <c r="B71" s="973"/>
      <c r="C71" s="973"/>
      <c r="E71" s="30"/>
      <c r="F71" s="474"/>
    </row>
    <row r="72" spans="1:6" ht="12.75" customHeight="1" x14ac:dyDescent="0.2">
      <c r="A72" s="973"/>
      <c r="B72" s="973"/>
      <c r="C72" s="973"/>
      <c r="E72" s="30"/>
      <c r="F72" s="474"/>
    </row>
    <row r="73" spans="1:6" x14ac:dyDescent="0.2">
      <c r="A73" s="18" t="s">
        <v>54</v>
      </c>
      <c r="E73" s="30"/>
      <c r="F73" s="474"/>
    </row>
    <row r="74" spans="1:6" x14ac:dyDescent="0.2">
      <c r="E74" s="30"/>
      <c r="F74" s="474"/>
    </row>
    <row r="75" spans="1:6" x14ac:dyDescent="0.2">
      <c r="E75" s="30"/>
      <c r="F75" s="474"/>
    </row>
    <row r="76" spans="1:6" x14ac:dyDescent="0.2">
      <c r="E76" s="30"/>
      <c r="F76" s="474"/>
    </row>
    <row r="77" spans="1:6" x14ac:dyDescent="0.2">
      <c r="E77" s="30"/>
      <c r="F77" s="474"/>
    </row>
  </sheetData>
  <mergeCells count="9">
    <mergeCell ref="A66:C67"/>
    <mergeCell ref="A68:C68"/>
    <mergeCell ref="A69:C70"/>
    <mergeCell ref="A71:C72"/>
    <mergeCell ref="A1:C1"/>
    <mergeCell ref="A2:C2"/>
    <mergeCell ref="A3:C3"/>
    <mergeCell ref="A4:C4"/>
    <mergeCell ref="A5:C5"/>
  </mergeCells>
  <pageMargins left="0.7" right="0.7" top="0.75" bottom="0.75" header="0.3" footer="0.3"/>
  <pageSetup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18D5D1-4C83-49E9-A9CF-40794B73BB6D}">
  <dimension ref="A1:L77"/>
  <sheetViews>
    <sheetView topLeftCell="A4" zoomScaleNormal="100" workbookViewId="0">
      <selection activeCell="D14" sqref="D14"/>
    </sheetView>
  </sheetViews>
  <sheetFormatPr baseColWidth="10" defaultColWidth="11.42578125" defaultRowHeight="12.75" x14ac:dyDescent="0.2"/>
  <cols>
    <col min="1" max="1" width="57.140625" style="18" customWidth="1"/>
    <col min="2" max="3" width="12.85546875" style="18" customWidth="1"/>
    <col min="4" max="4" width="11.42578125" style="18" bestFit="1"/>
    <col min="5" max="5" width="19" style="18" bestFit="1" customWidth="1"/>
    <col min="6" max="16384" width="11.42578125" style="18"/>
  </cols>
  <sheetData>
    <row r="1" spans="1:12" x14ac:dyDescent="0.2">
      <c r="A1" s="968" t="s">
        <v>299</v>
      </c>
      <c r="B1" s="968"/>
      <c r="C1" s="968"/>
    </row>
    <row r="2" spans="1:12" x14ac:dyDescent="0.2">
      <c r="A2" s="968" t="s">
        <v>590</v>
      </c>
      <c r="B2" s="968"/>
      <c r="C2" s="968"/>
    </row>
    <row r="3" spans="1:12" x14ac:dyDescent="0.2">
      <c r="A3" s="968" t="s">
        <v>592</v>
      </c>
      <c r="B3" s="968"/>
      <c r="C3" s="968"/>
    </row>
    <row r="4" spans="1:12" x14ac:dyDescent="0.2">
      <c r="A4" s="968" t="s">
        <v>151</v>
      </c>
      <c r="B4" s="968"/>
      <c r="C4" s="968"/>
    </row>
    <row r="5" spans="1:12" x14ac:dyDescent="0.2">
      <c r="A5" s="969" t="s">
        <v>15</v>
      </c>
      <c r="B5" s="969"/>
      <c r="C5" s="969"/>
    </row>
    <row r="6" spans="1:12" x14ac:dyDescent="0.2">
      <c r="A6" s="150"/>
      <c r="B6" s="150"/>
      <c r="C6" s="150"/>
    </row>
    <row r="7" spans="1:12" x14ac:dyDescent="0.2">
      <c r="A7" s="260"/>
      <c r="B7" s="21">
        <v>2024</v>
      </c>
      <c r="C7" s="634">
        <v>2025</v>
      </c>
    </row>
    <row r="8" spans="1:12" x14ac:dyDescent="0.2">
      <c r="A8" s="152" t="s">
        <v>112</v>
      </c>
      <c r="B8" s="633"/>
      <c r="C8" s="635"/>
      <c r="E8" s="375"/>
    </row>
    <row r="9" spans="1:12" x14ac:dyDescent="0.2">
      <c r="A9" s="152" t="s">
        <v>239</v>
      </c>
      <c r="B9" s="887">
        <v>21.909309048268867</v>
      </c>
      <c r="C9" s="887">
        <v>23.091103759226556</v>
      </c>
      <c r="E9" s="375"/>
      <c r="F9" s="30"/>
      <c r="G9" s="30"/>
      <c r="K9" s="31"/>
      <c r="L9" s="31"/>
    </row>
    <row r="10" spans="1:12" x14ac:dyDescent="0.2">
      <c r="A10" s="152" t="s">
        <v>240</v>
      </c>
      <c r="B10" s="887">
        <v>17.80666522121459</v>
      </c>
      <c r="C10" s="887">
        <v>18.988596121692638</v>
      </c>
      <c r="D10" s="156"/>
      <c r="E10" s="375"/>
      <c r="F10" s="30"/>
      <c r="G10" s="30"/>
      <c r="K10" s="31"/>
      <c r="L10" s="31"/>
    </row>
    <row r="11" spans="1:12" x14ac:dyDescent="0.2">
      <c r="A11" s="157" t="s">
        <v>241</v>
      </c>
      <c r="B11" s="888">
        <v>1.1227925643565868</v>
      </c>
      <c r="C11" s="888">
        <v>1.8865369137475847</v>
      </c>
      <c r="D11" s="156"/>
      <c r="E11" s="375"/>
      <c r="F11" s="30"/>
      <c r="G11" s="30"/>
      <c r="K11" s="31"/>
      <c r="L11" s="31"/>
    </row>
    <row r="12" spans="1:12" x14ac:dyDescent="0.2">
      <c r="A12" s="157" t="s">
        <v>242</v>
      </c>
      <c r="B12" s="888">
        <v>16.683872656858004</v>
      </c>
      <c r="C12" s="888">
        <v>17.102059207945054</v>
      </c>
      <c r="D12" s="156"/>
      <c r="E12" s="375"/>
      <c r="F12" s="30"/>
      <c r="G12" s="30"/>
      <c r="K12" s="31"/>
      <c r="L12" s="31"/>
    </row>
    <row r="13" spans="1:12" x14ac:dyDescent="0.2">
      <c r="A13" s="157" t="s">
        <v>243</v>
      </c>
      <c r="B13" s="888">
        <v>0.43811226298074868</v>
      </c>
      <c r="C13" s="888">
        <v>0.69899774248604063</v>
      </c>
      <c r="D13" s="156"/>
      <c r="E13" s="375"/>
      <c r="F13" s="30"/>
      <c r="G13" s="30"/>
      <c r="K13" s="31"/>
      <c r="L13" s="31"/>
    </row>
    <row r="14" spans="1:12" x14ac:dyDescent="0.2">
      <c r="A14" s="157" t="s">
        <v>244</v>
      </c>
      <c r="B14" s="888">
        <v>1.2008928459608745</v>
      </c>
      <c r="C14" s="888">
        <v>1.2445734060928646</v>
      </c>
      <c r="D14" s="156"/>
      <c r="E14" s="375"/>
      <c r="F14" s="30"/>
      <c r="G14" s="30"/>
      <c r="K14" s="31"/>
      <c r="L14" s="31"/>
    </row>
    <row r="15" spans="1:12" x14ac:dyDescent="0.2">
      <c r="A15" s="157" t="s">
        <v>245</v>
      </c>
      <c r="B15" s="888">
        <v>2.4824538413996643E-2</v>
      </c>
      <c r="C15" s="888">
        <v>5.1464599693391164E-2</v>
      </c>
      <c r="D15" s="156"/>
      <c r="E15" s="375"/>
      <c r="F15" s="30"/>
      <c r="G15" s="30"/>
      <c r="K15" s="31"/>
      <c r="L15" s="31"/>
    </row>
    <row r="16" spans="1:12" x14ac:dyDescent="0.2">
      <c r="A16" s="157" t="s">
        <v>246</v>
      </c>
      <c r="B16" s="888">
        <v>0.63331429541204343</v>
      </c>
      <c r="C16" s="888">
        <v>0.52891783730294561</v>
      </c>
      <c r="D16" s="156"/>
      <c r="E16" s="375"/>
      <c r="F16" s="30"/>
      <c r="G16" s="30"/>
      <c r="K16" s="31"/>
      <c r="L16" s="31"/>
    </row>
    <row r="17" spans="1:12" x14ac:dyDescent="0.2">
      <c r="A17" s="157" t="s">
        <v>247</v>
      </c>
      <c r="B17" s="888">
        <v>0.48002368996192718</v>
      </c>
      <c r="C17" s="888">
        <v>0.49052242619211928</v>
      </c>
      <c r="D17" s="156"/>
      <c r="E17" s="375"/>
      <c r="F17" s="30"/>
      <c r="G17" s="30"/>
      <c r="K17" s="31"/>
      <c r="L17" s="31"/>
    </row>
    <row r="18" spans="1:12" x14ac:dyDescent="0.2">
      <c r="A18" s="157" t="s">
        <v>248</v>
      </c>
      <c r="B18" s="888">
        <v>1.3254761943246869</v>
      </c>
      <c r="C18" s="888">
        <v>1.0880316257665532</v>
      </c>
      <c r="D18" s="156"/>
      <c r="E18" s="375"/>
      <c r="F18" s="30"/>
      <c r="G18" s="30"/>
      <c r="K18" s="31"/>
      <c r="L18" s="31"/>
    </row>
    <row r="19" spans="1:12" x14ac:dyDescent="0.2">
      <c r="A19" s="152" t="s">
        <v>249</v>
      </c>
      <c r="B19" s="887">
        <v>21.412575072294914</v>
      </c>
      <c r="C19" s="887">
        <v>20.862485457927356</v>
      </c>
      <c r="D19" s="156"/>
      <c r="E19" s="375"/>
      <c r="F19" s="30"/>
      <c r="G19" s="30"/>
      <c r="K19" s="31"/>
      <c r="L19" s="31"/>
    </row>
    <row r="20" spans="1:12" x14ac:dyDescent="0.2">
      <c r="A20" s="157" t="s">
        <v>250</v>
      </c>
      <c r="B20" s="888">
        <v>4.9493287606957717</v>
      </c>
      <c r="C20" s="888">
        <v>4.8170857965802121</v>
      </c>
      <c r="D20" s="156"/>
      <c r="E20" s="375"/>
      <c r="F20" s="30"/>
      <c r="G20" s="30"/>
      <c r="K20" s="31"/>
      <c r="L20" s="31"/>
    </row>
    <row r="21" spans="1:12" x14ac:dyDescent="0.2">
      <c r="A21" s="157" t="s">
        <v>251</v>
      </c>
      <c r="B21" s="888">
        <v>1.9646444807351666</v>
      </c>
      <c r="C21" s="888">
        <v>1.7665090973348789</v>
      </c>
      <c r="D21" s="156"/>
      <c r="E21" s="375"/>
      <c r="F21" s="30"/>
      <c r="G21" s="30"/>
      <c r="K21" s="31"/>
      <c r="L21" s="31"/>
    </row>
    <row r="22" spans="1:12" x14ac:dyDescent="0.2">
      <c r="A22" s="157" t="s">
        <v>252</v>
      </c>
      <c r="B22" s="888">
        <v>1.2260249518048771</v>
      </c>
      <c r="C22" s="888">
        <v>1.2141811806672642</v>
      </c>
      <c r="D22" s="156"/>
      <c r="E22" s="375"/>
      <c r="F22" s="30"/>
      <c r="G22" s="30"/>
      <c r="K22" s="31"/>
      <c r="L22" s="31"/>
    </row>
    <row r="23" spans="1:12" x14ac:dyDescent="0.2">
      <c r="A23" s="157" t="s">
        <v>253</v>
      </c>
      <c r="B23" s="888">
        <v>8.4870758072145396</v>
      </c>
      <c r="C23" s="888">
        <v>8.5899470903439088</v>
      </c>
      <c r="D23" s="156"/>
      <c r="E23" s="375"/>
      <c r="F23" s="30"/>
      <c r="G23" s="30"/>
      <c r="K23" s="31"/>
      <c r="L23" s="31"/>
    </row>
    <row r="24" spans="1:12" x14ac:dyDescent="0.2">
      <c r="A24" s="157" t="s">
        <v>254</v>
      </c>
      <c r="B24" s="888">
        <v>4.6741585998046453</v>
      </c>
      <c r="C24" s="888">
        <v>4.459151879194156</v>
      </c>
      <c r="D24" s="156"/>
      <c r="E24" s="375"/>
      <c r="F24" s="30"/>
      <c r="G24" s="30"/>
      <c r="K24" s="31"/>
      <c r="L24" s="31"/>
    </row>
    <row r="25" spans="1:12" x14ac:dyDescent="0.2">
      <c r="A25" s="157" t="s">
        <v>132</v>
      </c>
      <c r="B25" s="888">
        <v>0.11134247203991654</v>
      </c>
      <c r="C25" s="888">
        <v>1.5610413806934858E-2</v>
      </c>
      <c r="D25" s="156"/>
      <c r="E25" s="375"/>
      <c r="F25" s="30"/>
      <c r="G25" s="30"/>
      <c r="K25" s="31"/>
      <c r="L25" s="31"/>
    </row>
    <row r="26" spans="1:12" x14ac:dyDescent="0.2">
      <c r="A26" s="152" t="s">
        <v>255</v>
      </c>
      <c r="B26" s="887">
        <v>0.49673397597395075</v>
      </c>
      <c r="C26" s="887">
        <v>2.2286183012991962</v>
      </c>
      <c r="D26" s="156"/>
      <c r="E26" s="375"/>
      <c r="F26" s="30"/>
      <c r="G26" s="30"/>
      <c r="K26" s="31"/>
      <c r="L26" s="31"/>
    </row>
    <row r="27" spans="1:12" x14ac:dyDescent="0.2">
      <c r="A27" s="152" t="s">
        <v>24</v>
      </c>
      <c r="B27" s="888">
        <v>0</v>
      </c>
      <c r="C27" s="888">
        <v>0</v>
      </c>
      <c r="D27" s="156"/>
      <c r="E27" s="375"/>
      <c r="F27" s="30"/>
      <c r="G27" s="30"/>
      <c r="K27" s="31"/>
      <c r="L27" s="31"/>
    </row>
    <row r="28" spans="1:12" x14ac:dyDescent="0.2">
      <c r="A28" s="152" t="s">
        <v>256</v>
      </c>
      <c r="B28" s="887">
        <v>3.3874345198536862</v>
      </c>
      <c r="C28" s="887">
        <v>3.9035183667883215</v>
      </c>
      <c r="D28" s="156"/>
      <c r="E28" s="375"/>
      <c r="F28" s="30"/>
      <c r="G28" s="30"/>
      <c r="K28" s="31"/>
      <c r="L28" s="31"/>
    </row>
    <row r="29" spans="1:12" x14ac:dyDescent="0.2">
      <c r="A29" s="157" t="s">
        <v>257</v>
      </c>
      <c r="B29" s="888">
        <v>5.7441236085483387E-3</v>
      </c>
      <c r="C29" s="888">
        <v>3.938676233517382E-3</v>
      </c>
      <c r="D29" s="156"/>
      <c r="E29" s="375"/>
      <c r="F29" s="30"/>
      <c r="G29" s="30"/>
      <c r="K29" s="31"/>
      <c r="L29" s="31"/>
    </row>
    <row r="30" spans="1:12" x14ac:dyDescent="0.2">
      <c r="A30" s="157" t="s">
        <v>258</v>
      </c>
      <c r="B30" s="888">
        <v>1.4384748613563807</v>
      </c>
      <c r="C30" s="888">
        <v>1.7142446545717269</v>
      </c>
      <c r="D30" s="156"/>
      <c r="E30" s="375"/>
      <c r="F30" s="30"/>
      <c r="G30" s="30"/>
      <c r="K30" s="31"/>
      <c r="L30" s="31"/>
    </row>
    <row r="31" spans="1:12" x14ac:dyDescent="0.2">
      <c r="A31" s="157" t="s">
        <v>259</v>
      </c>
      <c r="B31" s="888">
        <v>1.9547037821058544</v>
      </c>
      <c r="C31" s="888">
        <v>2.1932123884501116</v>
      </c>
      <c r="D31" s="156"/>
      <c r="E31" s="375"/>
      <c r="F31" s="30"/>
      <c r="G31" s="30"/>
      <c r="K31" s="31"/>
      <c r="L31" s="31"/>
    </row>
    <row r="32" spans="1:12" x14ac:dyDescent="0.2">
      <c r="A32" s="152" t="s">
        <v>260</v>
      </c>
      <c r="B32" s="887">
        <v>21.91505317187741</v>
      </c>
      <c r="C32" s="887">
        <v>23.095042435460069</v>
      </c>
      <c r="D32" s="156"/>
      <c r="E32" s="375"/>
      <c r="F32" s="30"/>
      <c r="G32" s="30"/>
      <c r="K32" s="31"/>
      <c r="L32" s="31"/>
    </row>
    <row r="33" spans="1:12" x14ac:dyDescent="0.2">
      <c r="A33" s="152" t="s">
        <v>261</v>
      </c>
      <c r="B33" s="887">
        <v>24.805753715757149</v>
      </c>
      <c r="C33" s="887">
        <v>24.769942500949199</v>
      </c>
      <c r="D33" s="156"/>
      <c r="E33" s="375"/>
      <c r="F33" s="30"/>
      <c r="G33" s="30"/>
      <c r="K33" s="31"/>
      <c r="L33" s="31"/>
    </row>
    <row r="34" spans="1:12" x14ac:dyDescent="0.2">
      <c r="A34" s="159" t="s">
        <v>262</v>
      </c>
      <c r="B34" s="889">
        <v>-2.8907005438797357</v>
      </c>
      <c r="C34" s="889">
        <v>-1.6749000654891277</v>
      </c>
      <c r="D34" s="156"/>
      <c r="E34" s="375"/>
      <c r="F34" s="30"/>
      <c r="G34" s="30"/>
      <c r="K34" s="31"/>
      <c r="L34" s="31"/>
    </row>
    <row r="35" spans="1:12" x14ac:dyDescent="0.2">
      <c r="A35" s="157" t="s">
        <v>289</v>
      </c>
      <c r="B35" s="161"/>
      <c r="C35" s="161"/>
      <c r="F35" s="30"/>
      <c r="G35" s="30"/>
      <c r="K35" s="31"/>
      <c r="L35" s="31"/>
    </row>
    <row r="36" spans="1:12" ht="12.75" customHeight="1" x14ac:dyDescent="0.2">
      <c r="A36" s="1090" t="s">
        <v>290</v>
      </c>
      <c r="B36" s="1090"/>
      <c r="C36" s="1090"/>
      <c r="F36" s="30"/>
      <c r="G36" s="30"/>
      <c r="K36" s="31"/>
      <c r="L36" s="31"/>
    </row>
    <row r="37" spans="1:12" x14ac:dyDescent="0.2">
      <c r="A37" s="1090"/>
      <c r="B37" s="1090"/>
      <c r="C37" s="1090"/>
      <c r="F37" s="30"/>
      <c r="G37" s="30"/>
      <c r="K37" s="31"/>
      <c r="L37" s="31"/>
    </row>
    <row r="38" spans="1:12" ht="12.75" customHeight="1" x14ac:dyDescent="0.2">
      <c r="A38" s="1090" t="s">
        <v>291</v>
      </c>
      <c r="B38" s="1090"/>
      <c r="C38" s="1090"/>
      <c r="F38" s="30"/>
      <c r="G38" s="30"/>
      <c r="K38" s="31"/>
      <c r="L38" s="31"/>
    </row>
    <row r="39" spans="1:12" ht="12.75" customHeight="1" x14ac:dyDescent="0.2">
      <c r="A39" s="973" t="s">
        <v>292</v>
      </c>
      <c r="B39" s="973"/>
      <c r="C39" s="973"/>
      <c r="K39" s="31"/>
      <c r="L39" s="31"/>
    </row>
    <row r="40" spans="1:12" x14ac:dyDescent="0.2">
      <c r="A40" s="973"/>
      <c r="B40" s="973"/>
      <c r="C40" s="973"/>
      <c r="K40" s="31"/>
      <c r="L40" s="31"/>
    </row>
    <row r="41" spans="1:12" ht="12.75" customHeight="1" x14ac:dyDescent="0.2">
      <c r="A41" s="973" t="s">
        <v>293</v>
      </c>
      <c r="B41" s="973"/>
      <c r="C41" s="973"/>
      <c r="K41" s="31"/>
      <c r="L41" s="31"/>
    </row>
    <row r="42" spans="1:12" x14ac:dyDescent="0.2">
      <c r="A42" s="973"/>
      <c r="B42" s="973"/>
      <c r="C42" s="973"/>
      <c r="K42" s="31"/>
      <c r="L42" s="31"/>
    </row>
    <row r="43" spans="1:12" x14ac:dyDescent="0.2">
      <c r="A43" s="18" t="s">
        <v>54</v>
      </c>
      <c r="K43" s="31"/>
      <c r="L43" s="31"/>
    </row>
    <row r="44" spans="1:12" x14ac:dyDescent="0.2">
      <c r="K44" s="31"/>
      <c r="L44" s="31"/>
    </row>
    <row r="45" spans="1:12" x14ac:dyDescent="0.2">
      <c r="K45" s="31"/>
      <c r="L45" s="31"/>
    </row>
    <row r="46" spans="1:12" hidden="1" x14ac:dyDescent="0.2">
      <c r="K46" s="31"/>
      <c r="L46" s="31"/>
    </row>
    <row r="47" spans="1:12" hidden="1" x14ac:dyDescent="0.2">
      <c r="A47" s="18" t="s">
        <v>450</v>
      </c>
      <c r="B47" s="42" t="e">
        <f>'C I.2.1'!#REF!</f>
        <v>#REF!</v>
      </c>
      <c r="C47" s="42" t="e">
        <f>'C II.2.1'!#REF!</f>
        <v>#REF!</v>
      </c>
      <c r="K47" s="31"/>
      <c r="L47" s="31"/>
    </row>
    <row r="48" spans="1:12" hidden="1" x14ac:dyDescent="0.2">
      <c r="K48" s="31"/>
      <c r="L48" s="31"/>
    </row>
    <row r="49" spans="11:12" x14ac:dyDescent="0.2">
      <c r="K49" s="31"/>
      <c r="L49" s="31"/>
    </row>
    <row r="50" spans="11:12" x14ac:dyDescent="0.2">
      <c r="K50" s="31"/>
      <c r="L50" s="31"/>
    </row>
    <row r="51" spans="11:12" x14ac:dyDescent="0.2">
      <c r="K51" s="31"/>
      <c r="L51" s="31"/>
    </row>
    <row r="52" spans="11:12" x14ac:dyDescent="0.2">
      <c r="K52" s="31"/>
      <c r="L52" s="31"/>
    </row>
    <row r="53" spans="11:12" x14ac:dyDescent="0.2">
      <c r="K53" s="31"/>
      <c r="L53" s="31"/>
    </row>
    <row r="54" spans="11:12" x14ac:dyDescent="0.2">
      <c r="K54" s="31"/>
      <c r="L54" s="31"/>
    </row>
    <row r="55" spans="11:12" x14ac:dyDescent="0.2">
      <c r="K55" s="31"/>
      <c r="L55" s="31"/>
    </row>
    <row r="56" spans="11:12" x14ac:dyDescent="0.2">
      <c r="K56" s="31"/>
      <c r="L56" s="31"/>
    </row>
    <row r="57" spans="11:12" x14ac:dyDescent="0.2">
      <c r="K57" s="31"/>
      <c r="L57" s="31"/>
    </row>
    <row r="58" spans="11:12" x14ac:dyDescent="0.2">
      <c r="K58" s="31"/>
      <c r="L58" s="31"/>
    </row>
    <row r="59" spans="11:12" x14ac:dyDescent="0.2">
      <c r="K59" s="31"/>
      <c r="L59" s="31"/>
    </row>
    <row r="60" spans="11:12" x14ac:dyDescent="0.2">
      <c r="K60" s="31"/>
      <c r="L60" s="31"/>
    </row>
    <row r="61" spans="11:12" x14ac:dyDescent="0.2">
      <c r="K61" s="31"/>
      <c r="L61" s="31"/>
    </row>
    <row r="62" spans="11:12" x14ac:dyDescent="0.2">
      <c r="K62" s="31"/>
      <c r="L62" s="31"/>
    </row>
    <row r="63" spans="11:12" x14ac:dyDescent="0.2">
      <c r="K63" s="31"/>
      <c r="L63" s="31"/>
    </row>
    <row r="64" spans="11:12" x14ac:dyDescent="0.2">
      <c r="K64" s="31"/>
      <c r="L64" s="31"/>
    </row>
    <row r="65" spans="11:12" x14ac:dyDescent="0.2">
      <c r="K65" s="31"/>
      <c r="L65" s="31"/>
    </row>
    <row r="66" spans="11:12" x14ac:dyDescent="0.2">
      <c r="K66" s="31"/>
      <c r="L66" s="31"/>
    </row>
    <row r="67" spans="11:12" x14ac:dyDescent="0.2">
      <c r="K67" s="31"/>
      <c r="L67" s="31"/>
    </row>
    <row r="68" spans="11:12" x14ac:dyDescent="0.2">
      <c r="K68" s="31"/>
      <c r="L68" s="31"/>
    </row>
    <row r="69" spans="11:12" x14ac:dyDescent="0.2">
      <c r="K69" s="31"/>
      <c r="L69" s="31"/>
    </row>
    <row r="70" spans="11:12" x14ac:dyDescent="0.2">
      <c r="K70" s="31"/>
      <c r="L70" s="31"/>
    </row>
    <row r="71" spans="11:12" x14ac:dyDescent="0.2">
      <c r="K71" s="31"/>
      <c r="L71" s="31"/>
    </row>
    <row r="72" spans="11:12" x14ac:dyDescent="0.2">
      <c r="K72" s="31"/>
      <c r="L72" s="31"/>
    </row>
    <row r="73" spans="11:12" x14ac:dyDescent="0.2">
      <c r="K73" s="31"/>
      <c r="L73" s="31"/>
    </row>
    <row r="74" spans="11:12" x14ac:dyDescent="0.2">
      <c r="K74" s="31"/>
      <c r="L74" s="31"/>
    </row>
    <row r="75" spans="11:12" x14ac:dyDescent="0.2">
      <c r="K75" s="31"/>
      <c r="L75" s="31"/>
    </row>
    <row r="76" spans="11:12" x14ac:dyDescent="0.2">
      <c r="K76" s="31"/>
      <c r="L76" s="31"/>
    </row>
    <row r="77" spans="11:12" x14ac:dyDescent="0.2">
      <c r="K77" s="31"/>
      <c r="L77" s="31"/>
    </row>
  </sheetData>
  <mergeCells count="9">
    <mergeCell ref="A36:C37"/>
    <mergeCell ref="A38:C38"/>
    <mergeCell ref="A39:C40"/>
    <mergeCell ref="A41:C42"/>
    <mergeCell ref="A1:C1"/>
    <mergeCell ref="A2:C2"/>
    <mergeCell ref="A3:C3"/>
    <mergeCell ref="A4:C4"/>
    <mergeCell ref="A5:C5"/>
  </mergeCells>
  <pageMargins left="0.7" right="0.7" top="0.75" bottom="0.75" header="0.3" footer="0.3"/>
  <pageSetup orientation="portrait" horizontalDpi="4294967292" verticalDpi="429496729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A14BD-2512-4384-B32F-7D4041C68B7C}">
  <dimension ref="A1:D36"/>
  <sheetViews>
    <sheetView workbookViewId="0">
      <selection activeCell="D33" sqref="D33"/>
    </sheetView>
  </sheetViews>
  <sheetFormatPr baseColWidth="10" defaultColWidth="11.42578125" defaultRowHeight="12.75" x14ac:dyDescent="0.2"/>
  <cols>
    <col min="1" max="1" width="45.7109375" style="18" customWidth="1"/>
    <col min="2" max="3" width="12.85546875" style="18" customWidth="1"/>
    <col min="4" max="4" width="11.42578125" style="18" bestFit="1"/>
    <col min="5" max="16384" width="11.42578125" style="18"/>
  </cols>
  <sheetData>
    <row r="1" spans="1:4" x14ac:dyDescent="0.2">
      <c r="A1" s="180" t="s">
        <v>302</v>
      </c>
      <c r="B1" s="166"/>
      <c r="C1" s="166"/>
    </row>
    <row r="2" spans="1:4" x14ac:dyDescent="0.2">
      <c r="A2" s="180" t="s">
        <v>593</v>
      </c>
      <c r="B2" s="166"/>
      <c r="C2" s="166"/>
    </row>
    <row r="3" spans="1:4" x14ac:dyDescent="0.2">
      <c r="A3" s="180" t="s">
        <v>300</v>
      </c>
      <c r="B3" s="166"/>
      <c r="C3" s="166"/>
    </row>
    <row r="4" spans="1:4" x14ac:dyDescent="0.2">
      <c r="A4" s="208" t="s">
        <v>493</v>
      </c>
      <c r="B4" s="166"/>
      <c r="C4" s="166"/>
    </row>
    <row r="5" spans="1:4" x14ac:dyDescent="0.2">
      <c r="A5" s="1091"/>
      <c r="B5" s="1091"/>
      <c r="C5" s="1091"/>
    </row>
    <row r="6" spans="1:4" x14ac:dyDescent="0.2">
      <c r="A6" s="21"/>
      <c r="B6" s="21">
        <v>2024</v>
      </c>
      <c r="C6" s="21">
        <v>2025</v>
      </c>
    </row>
    <row r="7" spans="1:4" s="70" customFormat="1" x14ac:dyDescent="0.2">
      <c r="A7" s="171" t="s">
        <v>30</v>
      </c>
      <c r="B7" s="167">
        <v>24202249.117712297</v>
      </c>
      <c r="C7" s="167">
        <v>28534003.587137382</v>
      </c>
      <c r="D7" s="176"/>
    </row>
    <row r="8" spans="1:4" s="70" customFormat="1" x14ac:dyDescent="0.2">
      <c r="A8" s="171" t="s">
        <v>123</v>
      </c>
      <c r="B8" s="169">
        <v>-1302818.7265360698</v>
      </c>
      <c r="C8" s="169">
        <v>1218043</v>
      </c>
      <c r="D8" s="176"/>
    </row>
    <row r="9" spans="1:4" x14ac:dyDescent="0.2">
      <c r="A9" s="154" t="s">
        <v>124</v>
      </c>
      <c r="B9" s="170">
        <v>16044912.772080323</v>
      </c>
      <c r="C9" s="170">
        <v>19079243</v>
      </c>
      <c r="D9" s="29"/>
    </row>
    <row r="10" spans="1:4" x14ac:dyDescent="0.2">
      <c r="A10" s="154" t="s">
        <v>125</v>
      </c>
      <c r="B10" s="170">
        <v>-17347731.498616394</v>
      </c>
      <c r="C10" s="170">
        <v>-17861200</v>
      </c>
      <c r="D10" s="29"/>
    </row>
    <row r="11" spans="1:4" s="70" customFormat="1" x14ac:dyDescent="0.2">
      <c r="A11" s="171" t="s">
        <v>126</v>
      </c>
      <c r="B11" s="169">
        <v>9180807.4577383026</v>
      </c>
      <c r="C11" s="169">
        <v>9368646</v>
      </c>
      <c r="D11" s="176"/>
    </row>
    <row r="12" spans="1:4" s="70" customFormat="1" x14ac:dyDescent="0.2">
      <c r="A12" s="171" t="s">
        <v>127</v>
      </c>
      <c r="B12" s="169">
        <v>16324260.386510063</v>
      </c>
      <c r="C12" s="169">
        <v>17947315</v>
      </c>
      <c r="D12" s="176"/>
    </row>
    <row r="13" spans="1:4" s="70" customFormat="1" x14ac:dyDescent="0.2">
      <c r="A13" s="171" t="s">
        <v>36</v>
      </c>
      <c r="B13" s="169">
        <v>28029380.553154655</v>
      </c>
      <c r="C13" s="169">
        <v>28686318.139456</v>
      </c>
      <c r="D13" s="176"/>
    </row>
    <row r="14" spans="1:4" x14ac:dyDescent="0.2">
      <c r="A14" s="154" t="s">
        <v>128</v>
      </c>
      <c r="B14" s="170">
        <v>42479174.13227731</v>
      </c>
      <c r="C14" s="170">
        <v>43375398.233999997</v>
      </c>
      <c r="D14" s="29"/>
    </row>
    <row r="15" spans="1:4" x14ac:dyDescent="0.2">
      <c r="A15" s="154" t="s">
        <v>129</v>
      </c>
      <c r="B15" s="170">
        <v>-425490.96672137082</v>
      </c>
      <c r="C15" s="170">
        <v>-208844.64399999997</v>
      </c>
      <c r="D15" s="29"/>
    </row>
    <row r="16" spans="1:4" x14ac:dyDescent="0.2">
      <c r="A16" s="154" t="s">
        <v>130</v>
      </c>
      <c r="B16" s="170">
        <v>-14024302.612401281</v>
      </c>
      <c r="C16" s="170">
        <v>-14480235.450999999</v>
      </c>
      <c r="D16" s="29"/>
    </row>
    <row r="17" spans="1:4" x14ac:dyDescent="0.2">
      <c r="A17" s="171" t="s">
        <v>40</v>
      </c>
      <c r="B17" s="169">
        <v>3700285.7277104696</v>
      </c>
      <c r="C17" s="169">
        <v>3551319.9629405225</v>
      </c>
      <c r="D17" s="29"/>
    </row>
    <row r="18" spans="1:4" x14ac:dyDescent="0.2">
      <c r="A18" s="154" t="s">
        <v>41</v>
      </c>
      <c r="B18" s="170">
        <v>1011876.204382901</v>
      </c>
      <c r="C18" s="170">
        <v>969030.57894052216</v>
      </c>
      <c r="D18" s="29"/>
    </row>
    <row r="19" spans="1:4" x14ac:dyDescent="0.2">
      <c r="A19" s="154" t="s">
        <v>42</v>
      </c>
      <c r="B19" s="170">
        <v>2614736.787274485</v>
      </c>
      <c r="C19" s="170">
        <v>2506800.3840000001</v>
      </c>
      <c r="D19" s="29"/>
    </row>
    <row r="20" spans="1:4" x14ac:dyDescent="0.2">
      <c r="A20" s="154" t="s">
        <v>43</v>
      </c>
      <c r="B20" s="170">
        <v>73672.736053083267</v>
      </c>
      <c r="C20" s="170">
        <v>75489</v>
      </c>
      <c r="D20" s="29"/>
    </row>
    <row r="21" spans="1:4" x14ac:dyDescent="0.2">
      <c r="A21" s="171" t="s">
        <v>44</v>
      </c>
      <c r="B21" s="169">
        <v>811632.96387052245</v>
      </c>
      <c r="C21" s="169">
        <v>835026</v>
      </c>
      <c r="D21" s="29"/>
    </row>
    <row r="22" spans="1:4" x14ac:dyDescent="0.2">
      <c r="A22" s="171" t="s">
        <v>45</v>
      </c>
      <c r="B22" s="169">
        <v>563337.55600489245</v>
      </c>
      <c r="C22" s="169">
        <v>596073.24199999997</v>
      </c>
      <c r="D22" s="29"/>
    </row>
    <row r="23" spans="1:4" x14ac:dyDescent="0.2">
      <c r="A23" s="171" t="s">
        <v>46</v>
      </c>
      <c r="B23" s="169">
        <v>-84811.778171765705</v>
      </c>
      <c r="C23" s="169">
        <v>581524.03199999989</v>
      </c>
      <c r="D23" s="29"/>
    </row>
    <row r="24" spans="1:4" x14ac:dyDescent="0.2">
      <c r="A24" s="154" t="s">
        <v>131</v>
      </c>
      <c r="B24" s="170">
        <v>-2041503.839405152</v>
      </c>
      <c r="C24" s="170">
        <v>-1894449.436</v>
      </c>
      <c r="D24" s="29"/>
    </row>
    <row r="25" spans="1:4" x14ac:dyDescent="0.2">
      <c r="A25" s="154" t="s">
        <v>132</v>
      </c>
      <c r="B25" s="170">
        <v>1956692.0612333862</v>
      </c>
      <c r="C25" s="170">
        <v>2475973.4679999999</v>
      </c>
      <c r="D25" s="29"/>
    </row>
    <row r="26" spans="1:4" x14ac:dyDescent="0.2">
      <c r="A26" s="172" t="s">
        <v>49</v>
      </c>
      <c r="B26" s="173">
        <v>57222074.140281066</v>
      </c>
      <c r="C26" s="173">
        <v>62784264.963533901</v>
      </c>
      <c r="D26" s="29"/>
    </row>
    <row r="27" spans="1:4" x14ac:dyDescent="0.2">
      <c r="A27" s="18" t="s">
        <v>54</v>
      </c>
      <c r="B27" s="163"/>
      <c r="C27" s="164"/>
    </row>
    <row r="29" spans="1:4" x14ac:dyDescent="0.2">
      <c r="A29" s="70"/>
    </row>
    <row r="36" spans="2:2" x14ac:dyDescent="0.2">
      <c r="B36" s="175"/>
    </row>
  </sheetData>
  <mergeCells count="1">
    <mergeCell ref="A5:C5"/>
  </mergeCells>
  <pageMargins left="0.7" right="0.7" top="0.75" bottom="0.75" header="0.3" footer="0.3"/>
  <pageSetup orientation="portrait" horizontalDpi="4294967292" verticalDpi="4294967292"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CAD7A2-BC3B-445D-A91A-B65E4C6DBEA4}">
  <dimension ref="A1:E36"/>
  <sheetViews>
    <sheetView workbookViewId="0">
      <selection activeCell="D39" sqref="D39"/>
    </sheetView>
  </sheetViews>
  <sheetFormatPr baseColWidth="10" defaultColWidth="11.42578125" defaultRowHeight="12.75" x14ac:dyDescent="0.2"/>
  <cols>
    <col min="1" max="1" width="45.7109375" style="18" customWidth="1"/>
    <col min="2" max="3" width="12.85546875" style="18" customWidth="1"/>
    <col min="4" max="16384" width="11.42578125" style="18"/>
  </cols>
  <sheetData>
    <row r="1" spans="1:5" x14ac:dyDescent="0.2">
      <c r="A1" s="180" t="s">
        <v>301</v>
      </c>
      <c r="B1" s="166"/>
      <c r="C1" s="166"/>
    </row>
    <row r="2" spans="1:5" x14ac:dyDescent="0.2">
      <c r="A2" s="180" t="s">
        <v>593</v>
      </c>
      <c r="B2" s="166"/>
      <c r="C2" s="166"/>
    </row>
    <row r="3" spans="1:5" x14ac:dyDescent="0.2">
      <c r="A3" s="180" t="s">
        <v>300</v>
      </c>
      <c r="B3" s="166"/>
      <c r="C3" s="166"/>
    </row>
    <row r="4" spans="1:5" x14ac:dyDescent="0.2">
      <c r="A4" s="208" t="s">
        <v>184</v>
      </c>
      <c r="B4" s="166"/>
      <c r="C4" s="166"/>
    </row>
    <row r="5" spans="1:5" x14ac:dyDescent="0.2">
      <c r="A5" s="1091"/>
      <c r="B5" s="1091"/>
      <c r="C5" s="1091"/>
    </row>
    <row r="6" spans="1:5" x14ac:dyDescent="0.2">
      <c r="A6" s="21"/>
      <c r="B6" s="21">
        <v>2024</v>
      </c>
      <c r="C6" s="21">
        <v>2025</v>
      </c>
    </row>
    <row r="7" spans="1:5" s="70" customFormat="1" x14ac:dyDescent="0.2">
      <c r="A7" s="152" t="s">
        <v>30</v>
      </c>
      <c r="B7" s="167">
        <v>23122722.690000013</v>
      </c>
      <c r="C7" s="167">
        <v>28534003.587137382</v>
      </c>
      <c r="D7" s="168"/>
      <c r="E7" s="168"/>
    </row>
    <row r="8" spans="1:5" s="70" customFormat="1" x14ac:dyDescent="0.2">
      <c r="A8" s="152" t="s">
        <v>123</v>
      </c>
      <c r="B8" s="169">
        <v>-1244707.2989999875</v>
      </c>
      <c r="C8" s="169">
        <v>1218043</v>
      </c>
      <c r="D8" s="168"/>
      <c r="E8" s="168"/>
    </row>
    <row r="9" spans="1:5" x14ac:dyDescent="0.2">
      <c r="A9" s="157" t="s">
        <v>124</v>
      </c>
      <c r="B9" s="170">
        <v>15329239.312000001</v>
      </c>
      <c r="C9" s="170">
        <v>19079243</v>
      </c>
      <c r="D9" s="168"/>
      <c r="E9" s="168"/>
    </row>
    <row r="10" spans="1:5" x14ac:dyDescent="0.2">
      <c r="A10" s="157" t="s">
        <v>125</v>
      </c>
      <c r="B10" s="170">
        <v>-16573946.610999988</v>
      </c>
      <c r="C10" s="170">
        <v>-17861200</v>
      </c>
      <c r="D10" s="168"/>
      <c r="E10" s="168"/>
    </row>
    <row r="11" spans="1:5" s="70" customFormat="1" x14ac:dyDescent="0.2">
      <c r="A11" s="152" t="s">
        <v>126</v>
      </c>
      <c r="B11" s="169">
        <v>8771303.1909999996</v>
      </c>
      <c r="C11" s="169">
        <v>9368646</v>
      </c>
      <c r="D11" s="168"/>
      <c r="E11" s="168"/>
    </row>
    <row r="12" spans="1:5" s="70" customFormat="1" x14ac:dyDescent="0.2">
      <c r="A12" s="152" t="s">
        <v>127</v>
      </c>
      <c r="B12" s="169">
        <v>15596126.798</v>
      </c>
      <c r="C12" s="169">
        <v>17947315</v>
      </c>
      <c r="D12" s="168"/>
      <c r="E12" s="168"/>
    </row>
    <row r="13" spans="1:5" s="70" customFormat="1" x14ac:dyDescent="0.2">
      <c r="A13" s="152" t="s">
        <v>36</v>
      </c>
      <c r="B13" s="169">
        <v>26779147.282999992</v>
      </c>
      <c r="C13" s="169">
        <v>28686318.139456</v>
      </c>
      <c r="D13" s="168"/>
      <c r="E13" s="168"/>
    </row>
    <row r="14" spans="1:5" x14ac:dyDescent="0.2">
      <c r="A14" s="157" t="s">
        <v>128</v>
      </c>
      <c r="B14" s="170">
        <v>40584416.711999997</v>
      </c>
      <c r="C14" s="170">
        <v>43375398.233999997</v>
      </c>
      <c r="D14" s="168"/>
      <c r="E14" s="168"/>
    </row>
    <row r="15" spans="1:5" x14ac:dyDescent="0.2">
      <c r="A15" s="157" t="s">
        <v>129</v>
      </c>
      <c r="B15" s="170">
        <v>-406512.20400000003</v>
      </c>
      <c r="C15" s="170">
        <v>-208844.64399999997</v>
      </c>
      <c r="D15" s="168"/>
      <c r="E15" s="168"/>
    </row>
    <row r="16" spans="1:5" x14ac:dyDescent="0.2">
      <c r="A16" s="157" t="s">
        <v>130</v>
      </c>
      <c r="B16" s="170">
        <v>-13398757.225000001</v>
      </c>
      <c r="C16" s="170">
        <v>-14480235.450999999</v>
      </c>
      <c r="D16" s="168"/>
      <c r="E16" s="168"/>
    </row>
    <row r="17" spans="1:5" x14ac:dyDescent="0.2">
      <c r="A17" s="152" t="s">
        <v>40</v>
      </c>
      <c r="B17" s="169">
        <v>3535236.7600000002</v>
      </c>
      <c r="C17" s="169">
        <v>3551319.9629405225</v>
      </c>
      <c r="D17" s="168"/>
      <c r="E17" s="168"/>
    </row>
    <row r="18" spans="1:5" x14ac:dyDescent="0.2">
      <c r="A18" s="157" t="s">
        <v>41</v>
      </c>
      <c r="B18" s="170">
        <v>966742.08900000004</v>
      </c>
      <c r="C18" s="170">
        <v>969030.57894052216</v>
      </c>
      <c r="D18" s="168"/>
      <c r="E18" s="168"/>
    </row>
    <row r="19" spans="1:5" x14ac:dyDescent="0.2">
      <c r="A19" s="157" t="s">
        <v>42</v>
      </c>
      <c r="B19" s="170">
        <v>2498108.0619999999</v>
      </c>
      <c r="C19" s="170">
        <v>2506800.3840000001</v>
      </c>
      <c r="D19" s="168"/>
      <c r="E19" s="168"/>
    </row>
    <row r="20" spans="1:5" x14ac:dyDescent="0.2">
      <c r="A20" s="157" t="s">
        <v>43</v>
      </c>
      <c r="B20" s="170">
        <v>70386.608999999997</v>
      </c>
      <c r="C20" s="170">
        <v>75489</v>
      </c>
      <c r="D20" s="168"/>
      <c r="E20" s="168"/>
    </row>
    <row r="21" spans="1:5" x14ac:dyDescent="0.2">
      <c r="A21" s="152" t="s">
        <v>44</v>
      </c>
      <c r="B21" s="169">
        <v>775430.57500000007</v>
      </c>
      <c r="C21" s="169">
        <v>835026</v>
      </c>
      <c r="D21" s="168"/>
      <c r="E21" s="168"/>
    </row>
    <row r="22" spans="1:5" x14ac:dyDescent="0.2">
      <c r="A22" s="152" t="s">
        <v>45</v>
      </c>
      <c r="B22" s="169">
        <v>538210.23099999991</v>
      </c>
      <c r="C22" s="169">
        <v>596073.24199999997</v>
      </c>
      <c r="D22" s="168"/>
      <c r="E22" s="168"/>
    </row>
    <row r="23" spans="1:5" x14ac:dyDescent="0.2">
      <c r="A23" s="152" t="s">
        <v>46</v>
      </c>
      <c r="B23" s="169">
        <v>-81028.800999999978</v>
      </c>
      <c r="C23" s="169">
        <v>581524.03199999989</v>
      </c>
      <c r="D23" s="168"/>
      <c r="E23" s="168"/>
    </row>
    <row r="24" spans="1:5" x14ac:dyDescent="0.2">
      <c r="A24" s="157" t="s">
        <v>131</v>
      </c>
      <c r="B24" s="170">
        <v>-1950443.8169999998</v>
      </c>
      <c r="C24" s="170">
        <v>-1894449.436</v>
      </c>
      <c r="D24" s="168"/>
      <c r="E24" s="168"/>
    </row>
    <row r="25" spans="1:5" x14ac:dyDescent="0.2">
      <c r="A25" s="157" t="s">
        <v>132</v>
      </c>
      <c r="B25" s="170">
        <v>1869415.0159999998</v>
      </c>
      <c r="C25" s="170">
        <v>2475973.4679999999</v>
      </c>
      <c r="D25" s="168"/>
      <c r="E25" s="168"/>
    </row>
    <row r="26" spans="1:5" x14ac:dyDescent="0.2">
      <c r="A26" s="74" t="s">
        <v>49</v>
      </c>
      <c r="B26" s="173">
        <v>54669718.738000005</v>
      </c>
      <c r="C26" s="173">
        <v>62784264.963533901</v>
      </c>
      <c r="D26" s="168"/>
      <c r="E26" s="168"/>
    </row>
    <row r="27" spans="1:5" x14ac:dyDescent="0.2">
      <c r="A27" s="18" t="s">
        <v>54</v>
      </c>
      <c r="B27" s="174"/>
      <c r="C27" s="174"/>
      <c r="E27" s="542"/>
    </row>
    <row r="36" spans="2:2" x14ac:dyDescent="0.2">
      <c r="B36" s="175"/>
    </row>
  </sheetData>
  <mergeCells count="1">
    <mergeCell ref="A5:C5"/>
  </mergeCells>
  <pageMargins left="0.7" right="0.7" top="0.75" bottom="0.75" header="0.3" footer="0.3"/>
  <pageSetup orientation="portrait" horizontalDpi="4294967292" verticalDpi="4294967292"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E0DE15-4FF8-401E-BC01-313472D4F5B3}">
  <dimension ref="A1:C23"/>
  <sheetViews>
    <sheetView zoomScaleNormal="100" workbookViewId="0">
      <selection activeCell="F19" sqref="F19"/>
    </sheetView>
  </sheetViews>
  <sheetFormatPr baseColWidth="10" defaultColWidth="10.85546875" defaultRowHeight="12.75" x14ac:dyDescent="0.2"/>
  <cols>
    <col min="1" max="1" width="50.7109375" style="4" customWidth="1"/>
    <col min="2" max="2" width="11.5703125" style="4" customWidth="1"/>
    <col min="3" max="3" width="11" style="4" customWidth="1"/>
    <col min="4" max="4" width="11.42578125" style="4"/>
    <col min="5" max="5" width="10.85546875" style="4"/>
    <col min="6" max="6" width="72.140625" style="4" customWidth="1"/>
    <col min="7" max="16384" width="10.85546875" style="4"/>
  </cols>
  <sheetData>
    <row r="1" spans="1:3" x14ac:dyDescent="0.2">
      <c r="A1" s="17" t="s">
        <v>55</v>
      </c>
    </row>
    <row r="2" spans="1:3" x14ac:dyDescent="0.2">
      <c r="A2" s="17" t="s">
        <v>399</v>
      </c>
    </row>
    <row r="4" spans="1:3" ht="25.5" x14ac:dyDescent="0.2">
      <c r="A4" s="216" t="s">
        <v>10</v>
      </c>
      <c r="B4" s="22" t="s">
        <v>457</v>
      </c>
      <c r="C4" s="22" t="s">
        <v>463</v>
      </c>
    </row>
    <row r="5" spans="1:3" x14ac:dyDescent="0.2">
      <c r="A5" s="217" t="s">
        <v>421</v>
      </c>
      <c r="B5" s="218"/>
      <c r="C5" s="219"/>
    </row>
    <row r="6" spans="1:3" x14ac:dyDescent="0.2">
      <c r="A6" s="32" t="s">
        <v>387</v>
      </c>
      <c r="B6" s="452">
        <v>2.3137965558009732</v>
      </c>
      <c r="C6" s="452">
        <v>2.3137965558009732</v>
      </c>
    </row>
    <row r="7" spans="1:3" x14ac:dyDescent="0.2">
      <c r="A7" s="220" t="s">
        <v>388</v>
      </c>
      <c r="B7" s="681">
        <v>0.17000000000000348</v>
      </c>
      <c r="C7" s="772">
        <v>0.43999999999999601</v>
      </c>
    </row>
    <row r="8" spans="1:3" x14ac:dyDescent="0.2">
      <c r="A8" s="221" t="s">
        <v>318</v>
      </c>
      <c r="B8" s="682"/>
      <c r="C8" s="73"/>
    </row>
    <row r="9" spans="1:3" x14ac:dyDescent="0.2">
      <c r="A9" s="222" t="s">
        <v>514</v>
      </c>
      <c r="B9" s="209">
        <v>386</v>
      </c>
      <c r="C9" s="209">
        <v>386</v>
      </c>
    </row>
    <row r="10" spans="1:3" x14ac:dyDescent="0.2">
      <c r="A10" s="222" t="s">
        <v>134</v>
      </c>
      <c r="B10" s="223">
        <v>1340</v>
      </c>
      <c r="C10" s="771">
        <v>1284.1053770000001</v>
      </c>
    </row>
    <row r="11" spans="1:3" x14ac:dyDescent="0.2">
      <c r="A11" s="224" t="s">
        <v>135</v>
      </c>
      <c r="B11" s="225">
        <v>3026.54</v>
      </c>
      <c r="C11" s="778">
        <v>2996.2</v>
      </c>
    </row>
    <row r="12" spans="1:3" x14ac:dyDescent="0.2">
      <c r="A12" s="217" t="s">
        <v>426</v>
      </c>
      <c r="B12" s="572"/>
      <c r="C12" s="573"/>
    </row>
    <row r="13" spans="1:3" x14ac:dyDescent="0.2">
      <c r="A13" s="41" t="s">
        <v>427</v>
      </c>
      <c r="B13" s="683">
        <v>0.39922734382201142</v>
      </c>
      <c r="C13" s="522">
        <v>0.39922734382201142</v>
      </c>
    </row>
    <row r="14" spans="1:3" x14ac:dyDescent="0.2">
      <c r="A14" s="680" t="s">
        <v>535</v>
      </c>
      <c r="B14" s="684" t="s">
        <v>605</v>
      </c>
      <c r="C14" s="684" t="s">
        <v>605</v>
      </c>
    </row>
    <row r="15" spans="1:3" ht="13.9" customHeight="1" x14ac:dyDescent="0.2">
      <c r="A15" s="974" t="s">
        <v>551</v>
      </c>
      <c r="B15" s="974"/>
      <c r="C15" s="974"/>
    </row>
    <row r="16" spans="1:3" x14ac:dyDescent="0.2">
      <c r="A16" s="975"/>
      <c r="B16" s="975"/>
      <c r="C16" s="975"/>
    </row>
    <row r="17" spans="1:3" x14ac:dyDescent="0.2">
      <c r="A17" s="975"/>
      <c r="B17" s="975"/>
      <c r="C17" s="975"/>
    </row>
    <row r="18" spans="1:3" x14ac:dyDescent="0.2">
      <c r="A18" s="975"/>
      <c r="B18" s="975"/>
      <c r="C18" s="975"/>
    </row>
    <row r="19" spans="1:3" ht="12.95" customHeight="1" x14ac:dyDescent="0.2">
      <c r="A19" s="975"/>
      <c r="B19" s="975"/>
      <c r="C19" s="975"/>
    </row>
    <row r="20" spans="1:3" x14ac:dyDescent="0.2">
      <c r="A20" s="975"/>
      <c r="B20" s="975"/>
      <c r="C20" s="975"/>
    </row>
    <row r="21" spans="1:3" ht="12.75" customHeight="1" x14ac:dyDescent="0.2">
      <c r="A21" s="977" t="s">
        <v>631</v>
      </c>
      <c r="B21" s="977"/>
      <c r="C21" s="977"/>
    </row>
    <row r="22" spans="1:3" x14ac:dyDescent="0.2">
      <c r="A22" s="977"/>
      <c r="B22" s="977"/>
      <c r="C22" s="977"/>
    </row>
    <row r="23" spans="1:3" x14ac:dyDescent="0.2">
      <c r="A23" s="976" t="s">
        <v>54</v>
      </c>
      <c r="B23" s="976"/>
      <c r="C23" s="976"/>
    </row>
  </sheetData>
  <mergeCells count="3">
    <mergeCell ref="A15:C20"/>
    <mergeCell ref="A23:C23"/>
    <mergeCell ref="A21:C22"/>
  </mergeCells>
  <pageMargins left="0.7" right="0.7" top="0.75" bottom="0.75" header="0.3" footer="0.3"/>
  <pageSetup paperSize="9"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9D7F79-87C3-4C59-8DDE-1E786A1183F2}">
  <dimension ref="A1:H14"/>
  <sheetViews>
    <sheetView workbookViewId="0">
      <selection activeCell="F27" sqref="F27:F28"/>
    </sheetView>
  </sheetViews>
  <sheetFormatPr baseColWidth="10" defaultColWidth="11.42578125" defaultRowHeight="12.75" x14ac:dyDescent="0.2"/>
  <cols>
    <col min="1" max="1" width="34.28515625" style="18" customWidth="1"/>
    <col min="2" max="3" width="12.85546875" style="18" customWidth="1"/>
    <col min="4" max="4" width="15.85546875" style="18" customWidth="1"/>
    <col min="5" max="16384" width="11.42578125" style="18"/>
  </cols>
  <sheetData>
    <row r="1" spans="1:8" x14ac:dyDescent="0.2">
      <c r="A1" s="180" t="s">
        <v>304</v>
      </c>
      <c r="B1" s="166"/>
      <c r="C1" s="166"/>
    </row>
    <row r="2" spans="1:8" x14ac:dyDescent="0.2">
      <c r="A2" s="180" t="s">
        <v>593</v>
      </c>
      <c r="B2" s="166"/>
      <c r="C2" s="166"/>
    </row>
    <row r="3" spans="1:8" x14ac:dyDescent="0.2">
      <c r="A3" s="180" t="s">
        <v>303</v>
      </c>
      <c r="B3" s="166"/>
      <c r="C3" s="166"/>
    </row>
    <row r="4" spans="1:8" x14ac:dyDescent="0.2">
      <c r="A4" s="208" t="s">
        <v>184</v>
      </c>
      <c r="B4" s="166"/>
      <c r="C4" s="166"/>
    </row>
    <row r="6" spans="1:8" x14ac:dyDescent="0.2">
      <c r="A6" s="21"/>
      <c r="B6" s="21">
        <v>2024</v>
      </c>
      <c r="C6" s="21">
        <v>2025</v>
      </c>
    </row>
    <row r="7" spans="1:8" x14ac:dyDescent="0.2">
      <c r="A7" s="177" t="s">
        <v>30</v>
      </c>
      <c r="B7" s="167">
        <v>3447178.5159999998</v>
      </c>
      <c r="C7" s="167">
        <v>6237682.4856654238</v>
      </c>
      <c r="D7" s="483"/>
      <c r="E7" s="375"/>
      <c r="F7" s="375"/>
      <c r="H7" s="540"/>
    </row>
    <row r="8" spans="1:8" x14ac:dyDescent="0.2">
      <c r="A8" s="177" t="s">
        <v>123</v>
      </c>
      <c r="B8" s="169">
        <v>-64736.441999999806</v>
      </c>
      <c r="C8" s="169">
        <v>1343421.7991999383</v>
      </c>
      <c r="D8" s="483"/>
      <c r="E8" s="375"/>
      <c r="F8" s="375"/>
      <c r="H8" s="539"/>
    </row>
    <row r="9" spans="1:8" x14ac:dyDescent="0.2">
      <c r="A9" s="178" t="s">
        <v>124</v>
      </c>
      <c r="B9" s="170">
        <v>2691810.4939999999</v>
      </c>
      <c r="C9" s="170">
        <v>4783621.7681694049</v>
      </c>
      <c r="D9" s="483"/>
      <c r="E9" s="375"/>
      <c r="F9" s="375"/>
      <c r="H9" s="538"/>
    </row>
    <row r="10" spans="1:8" x14ac:dyDescent="0.2">
      <c r="A10" s="178" t="s">
        <v>125</v>
      </c>
      <c r="B10" s="170">
        <v>-2756546.9359999998</v>
      </c>
      <c r="C10" s="170">
        <v>-3440199.9689694666</v>
      </c>
      <c r="D10" s="483"/>
      <c r="E10" s="375"/>
      <c r="F10" s="375"/>
      <c r="H10" s="541"/>
    </row>
    <row r="11" spans="1:8" x14ac:dyDescent="0.2">
      <c r="A11" s="177" t="s">
        <v>126</v>
      </c>
      <c r="B11" s="169">
        <v>417160.38099999999</v>
      </c>
      <c r="C11" s="169">
        <v>593110.63280650787</v>
      </c>
      <c r="D11" s="483"/>
      <c r="E11" s="375"/>
      <c r="F11" s="375"/>
      <c r="H11" s="540"/>
    </row>
    <row r="12" spans="1:8" x14ac:dyDescent="0.2">
      <c r="A12" s="177" t="s">
        <v>127</v>
      </c>
      <c r="B12" s="169">
        <v>3094754.5769999996</v>
      </c>
      <c r="C12" s="169">
        <v>4301150.0536589781</v>
      </c>
      <c r="D12" s="483"/>
      <c r="E12" s="375"/>
      <c r="F12" s="375"/>
      <c r="H12" s="538"/>
    </row>
    <row r="13" spans="1:8" x14ac:dyDescent="0.2">
      <c r="A13" s="179" t="s">
        <v>49</v>
      </c>
      <c r="B13" s="173">
        <v>3447178.5159999998</v>
      </c>
      <c r="C13" s="173">
        <v>6237682.4856654238</v>
      </c>
      <c r="D13" s="483"/>
      <c r="E13" s="375"/>
      <c r="F13" s="375"/>
      <c r="H13" s="42"/>
    </row>
    <row r="14" spans="1:8" x14ac:dyDescent="0.2">
      <c r="A14" s="18" t="s">
        <v>54</v>
      </c>
    </row>
  </sheetData>
  <conditionalFormatting sqref="H7:H12">
    <cfRule type="cellIs" dxfId="1" priority="1" stopIfTrue="1" operator="equal">
      <formula>"n.d."</formula>
    </cfRule>
  </conditionalFormatting>
  <pageMargins left="0.7" right="0.7" top="0.75" bottom="0.75" header="0.3" footer="0.3"/>
  <pageSetup orientation="portrait" horizontalDpi="4294967292" verticalDpi="429496729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31075F-9ECE-427E-A287-23BBC6D3F9FF}">
  <dimension ref="A1:C15"/>
  <sheetViews>
    <sheetView workbookViewId="0">
      <selection activeCell="E1" sqref="E1:J1048576"/>
    </sheetView>
  </sheetViews>
  <sheetFormatPr baseColWidth="10" defaultColWidth="11.42578125" defaultRowHeight="12.75" x14ac:dyDescent="0.2"/>
  <cols>
    <col min="1" max="1" width="34.28515625" style="18" customWidth="1"/>
    <col min="2" max="3" width="12.85546875" style="18" customWidth="1"/>
    <col min="4" max="4" width="11.42578125" style="18" bestFit="1"/>
    <col min="5" max="16384" width="11.42578125" style="18"/>
  </cols>
  <sheetData>
    <row r="1" spans="1:3" x14ac:dyDescent="0.2">
      <c r="A1" s="180" t="s">
        <v>305</v>
      </c>
      <c r="B1" s="166"/>
      <c r="C1" s="166"/>
    </row>
    <row r="2" spans="1:3" x14ac:dyDescent="0.2">
      <c r="A2" s="180" t="s">
        <v>593</v>
      </c>
      <c r="B2" s="166"/>
      <c r="C2" s="166"/>
    </row>
    <row r="3" spans="1:3" x14ac:dyDescent="0.2">
      <c r="A3" s="180" t="s">
        <v>303</v>
      </c>
      <c r="B3" s="166"/>
      <c r="C3" s="166"/>
    </row>
    <row r="4" spans="1:3" x14ac:dyDescent="0.2">
      <c r="A4" s="208" t="s">
        <v>493</v>
      </c>
      <c r="B4" s="166"/>
      <c r="C4" s="166"/>
    </row>
    <row r="6" spans="1:3" x14ac:dyDescent="0.2">
      <c r="A6" s="21"/>
      <c r="B6" s="634">
        <v>2024</v>
      </c>
      <c r="C6" s="21">
        <v>2025</v>
      </c>
    </row>
    <row r="7" spans="1:3" x14ac:dyDescent="0.2">
      <c r="A7" s="868" t="s">
        <v>30</v>
      </c>
      <c r="B7" s="167">
        <v>3608116.3241878473</v>
      </c>
      <c r="C7" s="167">
        <v>6237682.4856654238</v>
      </c>
    </row>
    <row r="8" spans="1:3" x14ac:dyDescent="0.2">
      <c r="A8" s="868" t="s">
        <v>123</v>
      </c>
      <c r="B8" s="169">
        <v>-67758.78071469134</v>
      </c>
      <c r="C8" s="169">
        <v>1343421.7991999383</v>
      </c>
    </row>
    <row r="9" spans="1:3" x14ac:dyDescent="0.2">
      <c r="A9" s="869" t="s">
        <v>124</v>
      </c>
      <c r="B9" s="170">
        <v>2817482.5701488429</v>
      </c>
      <c r="C9" s="170">
        <v>4783621.7681694049</v>
      </c>
    </row>
    <row r="10" spans="1:3" x14ac:dyDescent="0.2">
      <c r="A10" s="869" t="s">
        <v>125</v>
      </c>
      <c r="B10" s="170">
        <v>-2885241.350863534</v>
      </c>
      <c r="C10" s="170">
        <v>-3440199.9689694666</v>
      </c>
    </row>
    <row r="11" spans="1:3" x14ac:dyDescent="0.2">
      <c r="A11" s="868" t="s">
        <v>126</v>
      </c>
      <c r="B11" s="169">
        <v>436636.2732606802</v>
      </c>
      <c r="C11" s="169">
        <v>593110.63280650787</v>
      </c>
    </row>
    <row r="12" spans="1:3" x14ac:dyDescent="0.2">
      <c r="A12" s="868" t="s">
        <v>127</v>
      </c>
      <c r="B12" s="169">
        <v>3239238.8316418584</v>
      </c>
      <c r="C12" s="169">
        <v>4301150.0536589781</v>
      </c>
    </row>
    <row r="13" spans="1:3" x14ac:dyDescent="0.2">
      <c r="A13" s="870" t="s">
        <v>49</v>
      </c>
      <c r="B13" s="173">
        <v>3608116.3241878473</v>
      </c>
      <c r="C13" s="173">
        <v>6237682.4856654238</v>
      </c>
    </row>
    <row r="14" spans="1:3" x14ac:dyDescent="0.2">
      <c r="A14" s="18" t="s">
        <v>54</v>
      </c>
    </row>
    <row r="15" spans="1:3" x14ac:dyDescent="0.2">
      <c r="B15" s="163"/>
      <c r="C15" s="164"/>
    </row>
  </sheetData>
  <pageMargins left="0.7" right="0.7" top="0.75" bottom="0.75" header="0.3" footer="0.3"/>
  <pageSetup orientation="portrait" horizontalDpi="4294967292" verticalDpi="429496729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8A8A3A-08C8-48CF-A204-F7215169193B}">
  <dimension ref="A1:K32"/>
  <sheetViews>
    <sheetView workbookViewId="0">
      <selection activeCell="B7" sqref="B7:C26"/>
    </sheetView>
  </sheetViews>
  <sheetFormatPr baseColWidth="10" defaultColWidth="11.42578125" defaultRowHeight="12.75" x14ac:dyDescent="0.2"/>
  <cols>
    <col min="1" max="1" width="45.7109375" style="18" customWidth="1"/>
    <col min="2" max="3" width="12.85546875" style="18" customWidth="1"/>
    <col min="4" max="16384" width="11.42578125" style="18"/>
  </cols>
  <sheetData>
    <row r="1" spans="1:11" x14ac:dyDescent="0.2">
      <c r="A1" s="180" t="s">
        <v>307</v>
      </c>
      <c r="B1" s="166"/>
      <c r="C1" s="166"/>
    </row>
    <row r="2" spans="1:11" x14ac:dyDescent="0.2">
      <c r="A2" s="180" t="s">
        <v>593</v>
      </c>
      <c r="B2" s="166"/>
      <c r="C2" s="166"/>
    </row>
    <row r="3" spans="1:11" x14ac:dyDescent="0.2">
      <c r="A3" s="180" t="s">
        <v>306</v>
      </c>
      <c r="B3" s="166"/>
      <c r="C3" s="166"/>
    </row>
    <row r="4" spans="1:11" x14ac:dyDescent="0.2">
      <c r="A4" s="208" t="s">
        <v>184</v>
      </c>
      <c r="B4" s="166"/>
      <c r="C4" s="166"/>
    </row>
    <row r="5" spans="1:11" x14ac:dyDescent="0.2">
      <c r="A5" s="1091"/>
      <c r="B5" s="1091"/>
      <c r="C5" s="1091"/>
    </row>
    <row r="6" spans="1:11" x14ac:dyDescent="0.2">
      <c r="A6" s="21"/>
      <c r="B6" s="21">
        <v>2024</v>
      </c>
      <c r="C6" s="21">
        <v>2025</v>
      </c>
    </row>
    <row r="7" spans="1:11" x14ac:dyDescent="0.2">
      <c r="A7" s="171" t="s">
        <v>30</v>
      </c>
      <c r="B7" s="167">
        <v>19675544.17400001</v>
      </c>
      <c r="C7" s="167">
        <v>22296321.101471961</v>
      </c>
      <c r="E7" s="375"/>
      <c r="F7" s="375"/>
      <c r="G7" s="532"/>
      <c r="H7" s="375"/>
      <c r="I7" s="375"/>
      <c r="J7" s="375"/>
      <c r="K7" s="375"/>
    </row>
    <row r="8" spans="1:11" x14ac:dyDescent="0.2">
      <c r="A8" s="171" t="s">
        <v>123</v>
      </c>
      <c r="B8" s="169">
        <v>-1179970.8569999896</v>
      </c>
      <c r="C8" s="169">
        <v>-125378.79919993831</v>
      </c>
      <c r="E8" s="375"/>
      <c r="F8" s="375"/>
      <c r="G8" s="527"/>
      <c r="H8" s="375"/>
      <c r="I8" s="375"/>
      <c r="J8" s="375"/>
      <c r="K8" s="375"/>
    </row>
    <row r="9" spans="1:11" x14ac:dyDescent="0.2">
      <c r="A9" s="154" t="s">
        <v>124</v>
      </c>
      <c r="B9" s="170">
        <v>12637428.818</v>
      </c>
      <c r="C9" s="170">
        <v>14295621.231830595</v>
      </c>
      <c r="E9" s="375"/>
      <c r="F9" s="375"/>
      <c r="G9" s="534"/>
      <c r="H9" s="375"/>
      <c r="I9" s="375"/>
      <c r="J9" s="375"/>
      <c r="K9" s="375"/>
    </row>
    <row r="10" spans="1:11" x14ac:dyDescent="0.2">
      <c r="A10" s="154" t="s">
        <v>125</v>
      </c>
      <c r="B10" s="170">
        <v>-13817399.67499999</v>
      </c>
      <c r="C10" s="170">
        <v>-14421000.031030534</v>
      </c>
      <c r="E10" s="375"/>
      <c r="F10" s="375"/>
      <c r="G10" s="534"/>
      <c r="H10" s="375"/>
      <c r="I10" s="375"/>
      <c r="J10" s="375"/>
      <c r="K10" s="375"/>
    </row>
    <row r="11" spans="1:11" x14ac:dyDescent="0.2">
      <c r="A11" s="171" t="s">
        <v>126</v>
      </c>
      <c r="B11" s="169">
        <v>8354142.8100000005</v>
      </c>
      <c r="C11" s="169">
        <v>8775535.3671934921</v>
      </c>
      <c r="E11" s="375"/>
      <c r="F11" s="375"/>
      <c r="G11" s="536"/>
      <c r="H11" s="375"/>
      <c r="I11" s="375"/>
      <c r="J11" s="375"/>
      <c r="K11" s="375"/>
    </row>
    <row r="12" spans="1:11" x14ac:dyDescent="0.2">
      <c r="A12" s="171" t="s">
        <v>127</v>
      </c>
      <c r="B12" s="169">
        <v>12501372.221000001</v>
      </c>
      <c r="C12" s="169">
        <v>13646164.946341023</v>
      </c>
      <c r="E12" s="375"/>
      <c r="F12" s="375"/>
      <c r="G12" s="533"/>
      <c r="H12" s="375"/>
      <c r="I12" s="375"/>
      <c r="J12" s="375"/>
      <c r="K12" s="375"/>
    </row>
    <row r="13" spans="1:11" x14ac:dyDescent="0.2">
      <c r="A13" s="171" t="s">
        <v>36</v>
      </c>
      <c r="B13" s="169">
        <v>26779147.282999992</v>
      </c>
      <c r="C13" s="169">
        <v>28686318.139456</v>
      </c>
      <c r="E13" s="375"/>
      <c r="F13" s="375"/>
      <c r="G13" s="528"/>
      <c r="H13" s="375"/>
      <c r="I13" s="375"/>
      <c r="J13" s="375"/>
      <c r="K13" s="375"/>
    </row>
    <row r="14" spans="1:11" x14ac:dyDescent="0.2">
      <c r="A14" s="154" t="s">
        <v>128</v>
      </c>
      <c r="B14" s="170">
        <v>40584416.711999997</v>
      </c>
      <c r="C14" s="170">
        <v>43375398.233999997</v>
      </c>
      <c r="E14" s="375"/>
      <c r="F14" s="375"/>
      <c r="G14" s="536"/>
      <c r="H14" s="375"/>
      <c r="I14" s="375"/>
      <c r="J14" s="375"/>
      <c r="K14" s="375"/>
    </row>
    <row r="15" spans="1:11" x14ac:dyDescent="0.2">
      <c r="A15" s="154" t="s">
        <v>129</v>
      </c>
      <c r="B15" s="170">
        <v>-406512.20400000003</v>
      </c>
      <c r="C15" s="170">
        <v>-208844.64399999997</v>
      </c>
      <c r="E15" s="375"/>
      <c r="F15" s="375"/>
      <c r="G15" s="531"/>
      <c r="H15" s="375"/>
      <c r="I15" s="375"/>
      <c r="J15" s="375"/>
      <c r="K15" s="375"/>
    </row>
    <row r="16" spans="1:11" x14ac:dyDescent="0.2">
      <c r="A16" s="154" t="s">
        <v>130</v>
      </c>
      <c r="B16" s="170">
        <v>-13398757.225000001</v>
      </c>
      <c r="C16" s="170">
        <v>-14480235.450999999</v>
      </c>
      <c r="E16" s="375"/>
      <c r="F16" s="375"/>
      <c r="G16" s="529"/>
      <c r="H16" s="375"/>
      <c r="I16" s="375"/>
      <c r="J16" s="375"/>
      <c r="K16" s="375"/>
    </row>
    <row r="17" spans="1:11" x14ac:dyDescent="0.2">
      <c r="A17" s="171" t="s">
        <v>40</v>
      </c>
      <c r="B17" s="169">
        <v>3535236.7600000002</v>
      </c>
      <c r="C17" s="169">
        <v>3551319.9629405225</v>
      </c>
      <c r="E17" s="375"/>
      <c r="F17" s="375"/>
      <c r="G17" s="530"/>
      <c r="H17" s="375"/>
      <c r="I17" s="375"/>
      <c r="J17" s="375"/>
      <c r="K17" s="375"/>
    </row>
    <row r="18" spans="1:11" x14ac:dyDescent="0.2">
      <c r="A18" s="154" t="s">
        <v>41</v>
      </c>
      <c r="B18" s="170">
        <v>966742.08900000004</v>
      </c>
      <c r="C18" s="170">
        <v>969030.57894052216</v>
      </c>
      <c r="E18" s="375"/>
      <c r="F18" s="375"/>
      <c r="G18" s="530"/>
      <c r="H18" s="375"/>
      <c r="I18" s="375"/>
      <c r="J18" s="375"/>
      <c r="K18" s="375"/>
    </row>
    <row r="19" spans="1:11" x14ac:dyDescent="0.2">
      <c r="A19" s="154" t="s">
        <v>42</v>
      </c>
      <c r="B19" s="170">
        <v>2498108.0619999999</v>
      </c>
      <c r="C19" s="170">
        <v>2506800.3840000001</v>
      </c>
      <c r="E19" s="375"/>
      <c r="F19" s="375"/>
      <c r="G19" s="533"/>
      <c r="H19" s="375"/>
      <c r="I19" s="375"/>
      <c r="J19" s="375"/>
      <c r="K19" s="375"/>
    </row>
    <row r="20" spans="1:11" x14ac:dyDescent="0.2">
      <c r="A20" s="154" t="s">
        <v>43</v>
      </c>
      <c r="B20" s="170">
        <v>70386.608999999997</v>
      </c>
      <c r="C20" s="170">
        <v>75489</v>
      </c>
      <c r="E20" s="375"/>
      <c r="F20" s="375"/>
      <c r="G20" s="529"/>
      <c r="H20" s="375"/>
      <c r="I20" s="375"/>
      <c r="J20" s="375"/>
      <c r="K20" s="375"/>
    </row>
    <row r="21" spans="1:11" x14ac:dyDescent="0.2">
      <c r="A21" s="171" t="s">
        <v>44</v>
      </c>
      <c r="B21" s="169">
        <v>775430.57500000007</v>
      </c>
      <c r="C21" s="169">
        <v>835026</v>
      </c>
      <c r="E21" s="375"/>
      <c r="F21" s="375"/>
      <c r="G21" s="531"/>
      <c r="H21" s="375"/>
      <c r="I21" s="375"/>
      <c r="J21" s="375"/>
      <c r="K21" s="375"/>
    </row>
    <row r="22" spans="1:11" x14ac:dyDescent="0.2">
      <c r="A22" s="171" t="s">
        <v>45</v>
      </c>
      <c r="B22" s="169">
        <v>538210.23099999991</v>
      </c>
      <c r="C22" s="169">
        <v>596073.24199999997</v>
      </c>
      <c r="E22" s="375"/>
      <c r="F22" s="375"/>
      <c r="G22" s="529"/>
      <c r="H22" s="375"/>
      <c r="I22" s="375"/>
      <c r="J22" s="375"/>
      <c r="K22" s="375"/>
    </row>
    <row r="23" spans="1:11" x14ac:dyDescent="0.2">
      <c r="A23" s="171" t="s">
        <v>46</v>
      </c>
      <c r="B23" s="169">
        <v>-81028.800999999978</v>
      </c>
      <c r="C23" s="169">
        <v>581524.03199999989</v>
      </c>
      <c r="E23" s="375"/>
      <c r="F23" s="375"/>
      <c r="G23" s="530"/>
      <c r="H23" s="375"/>
      <c r="I23" s="375"/>
      <c r="J23" s="375"/>
      <c r="K23" s="375"/>
    </row>
    <row r="24" spans="1:11" x14ac:dyDescent="0.2">
      <c r="A24" s="154" t="s">
        <v>131</v>
      </c>
      <c r="B24" s="170">
        <v>-1950443.8169999998</v>
      </c>
      <c r="C24" s="170">
        <v>-1894449.436</v>
      </c>
      <c r="E24" s="375"/>
      <c r="F24" s="375"/>
      <c r="G24" s="533"/>
      <c r="H24" s="375"/>
      <c r="I24" s="375"/>
      <c r="J24" s="375"/>
      <c r="K24" s="375"/>
    </row>
    <row r="25" spans="1:11" x14ac:dyDescent="0.2">
      <c r="A25" s="154" t="s">
        <v>132</v>
      </c>
      <c r="B25" s="170">
        <v>1869415.0159999998</v>
      </c>
      <c r="C25" s="170">
        <v>2475973.4679999999</v>
      </c>
      <c r="E25" s="375"/>
      <c r="F25" s="375"/>
      <c r="G25" s="529"/>
      <c r="H25" s="375"/>
      <c r="I25" s="375"/>
      <c r="J25" s="375"/>
      <c r="K25" s="375"/>
    </row>
    <row r="26" spans="1:11" x14ac:dyDescent="0.2">
      <c r="A26" s="172" t="s">
        <v>49</v>
      </c>
      <c r="B26" s="173">
        <v>51222540.222000003</v>
      </c>
      <c r="C26" s="173">
        <v>56546582.477868482</v>
      </c>
      <c r="E26" s="375"/>
      <c r="F26" s="375"/>
      <c r="G26" s="536"/>
      <c r="H26" s="375"/>
      <c r="I26" s="375"/>
      <c r="J26" s="375"/>
      <c r="K26" s="375"/>
    </row>
    <row r="27" spans="1:11" x14ac:dyDescent="0.2">
      <c r="A27" s="18" t="s">
        <v>54</v>
      </c>
      <c r="E27" s="175"/>
      <c r="G27" s="531"/>
      <c r="H27" s="375"/>
      <c r="I27" s="375"/>
      <c r="J27" s="375"/>
      <c r="K27" s="375"/>
    </row>
    <row r="28" spans="1:11" x14ac:dyDescent="0.2">
      <c r="G28" s="526"/>
      <c r="H28" s="375"/>
      <c r="I28" s="375"/>
      <c r="J28" s="375"/>
      <c r="K28" s="375"/>
    </row>
    <row r="29" spans="1:11" x14ac:dyDescent="0.2">
      <c r="G29" s="537"/>
      <c r="H29" s="375"/>
      <c r="I29" s="375"/>
      <c r="J29" s="375"/>
      <c r="K29" s="375"/>
    </row>
    <row r="30" spans="1:11" x14ac:dyDescent="0.2">
      <c r="G30" s="529"/>
      <c r="H30" s="375"/>
      <c r="I30" s="375"/>
      <c r="J30" s="375"/>
      <c r="K30" s="375"/>
    </row>
    <row r="31" spans="1:11" x14ac:dyDescent="0.2">
      <c r="G31" s="535"/>
      <c r="H31" s="375"/>
      <c r="I31" s="375"/>
      <c r="J31" s="375"/>
      <c r="K31" s="375"/>
    </row>
    <row r="32" spans="1:11" x14ac:dyDescent="0.2">
      <c r="G32" s="526"/>
      <c r="H32" s="375"/>
      <c r="I32" s="375"/>
      <c r="J32" s="375"/>
      <c r="K32" s="375"/>
    </row>
  </sheetData>
  <mergeCells count="1">
    <mergeCell ref="A5:C5"/>
  </mergeCells>
  <conditionalFormatting sqref="G7:G32">
    <cfRule type="cellIs" dxfId="0" priority="1" stopIfTrue="1" operator="equal">
      <formula>"n.d."</formula>
    </cfRule>
  </conditionalFormatting>
  <pageMargins left="0.7" right="0.7" top="0.75" bottom="0.75" header="0.3" footer="0.3"/>
  <pageSetup orientation="portrait" horizontalDpi="4294967292" verticalDpi="429496729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1A3429-743C-45E8-976F-3D60B6625F0E}">
  <dimension ref="A1:E32"/>
  <sheetViews>
    <sheetView workbookViewId="0">
      <selection activeCell="J26" sqref="J25:J26"/>
    </sheetView>
  </sheetViews>
  <sheetFormatPr baseColWidth="10" defaultColWidth="11.42578125" defaultRowHeight="12.75" x14ac:dyDescent="0.2"/>
  <cols>
    <col min="1" max="1" width="45.7109375" style="18" customWidth="1"/>
    <col min="2" max="3" width="12.85546875" style="18" customWidth="1"/>
    <col min="4" max="4" width="11.42578125" style="18" bestFit="1"/>
    <col min="5" max="16384" width="11.42578125" style="18"/>
  </cols>
  <sheetData>
    <row r="1" spans="1:5" x14ac:dyDescent="0.2">
      <c r="A1" s="180" t="s">
        <v>577</v>
      </c>
      <c r="B1" s="166"/>
      <c r="C1" s="166"/>
    </row>
    <row r="2" spans="1:5" x14ac:dyDescent="0.2">
      <c r="A2" s="180" t="s">
        <v>593</v>
      </c>
      <c r="B2" s="166"/>
      <c r="C2" s="166"/>
    </row>
    <row r="3" spans="1:5" x14ac:dyDescent="0.2">
      <c r="A3" s="180" t="s">
        <v>306</v>
      </c>
      <c r="B3" s="166"/>
      <c r="C3" s="166"/>
    </row>
    <row r="4" spans="1:5" x14ac:dyDescent="0.2">
      <c r="A4" s="208" t="s">
        <v>493</v>
      </c>
      <c r="B4" s="166"/>
      <c r="C4" s="166"/>
    </row>
    <row r="5" spans="1:5" x14ac:dyDescent="0.2">
      <c r="A5" s="1091"/>
      <c r="B5" s="1091"/>
      <c r="C5" s="1091"/>
    </row>
    <row r="6" spans="1:5" x14ac:dyDescent="0.2">
      <c r="A6" s="21"/>
      <c r="B6" s="21">
        <v>2024</v>
      </c>
      <c r="C6" s="21">
        <v>2025</v>
      </c>
    </row>
    <row r="7" spans="1:5" x14ac:dyDescent="0.2">
      <c r="A7" s="171" t="s">
        <v>30</v>
      </c>
      <c r="B7" s="167">
        <v>20594132.793524448</v>
      </c>
      <c r="C7" s="167">
        <v>22296321.101471961</v>
      </c>
      <c r="E7" s="375"/>
    </row>
    <row r="8" spans="1:5" x14ac:dyDescent="0.2">
      <c r="A8" s="171" t="s">
        <v>123</v>
      </c>
      <c r="B8" s="169">
        <v>-1235059.9458213805</v>
      </c>
      <c r="C8" s="169">
        <v>-125378.79919993831</v>
      </c>
      <c r="E8" s="375"/>
    </row>
    <row r="9" spans="1:5" x14ac:dyDescent="0.2">
      <c r="A9" s="154" t="s">
        <v>124</v>
      </c>
      <c r="B9" s="170">
        <v>13227430.201931478</v>
      </c>
      <c r="C9" s="170">
        <v>14295621.231830595</v>
      </c>
      <c r="E9" s="375"/>
    </row>
    <row r="10" spans="1:5" x14ac:dyDescent="0.2">
      <c r="A10" s="154" t="s">
        <v>125</v>
      </c>
      <c r="B10" s="170">
        <v>-14462490.147752859</v>
      </c>
      <c r="C10" s="170">
        <v>-14421000.031030534</v>
      </c>
      <c r="E10" s="375"/>
    </row>
    <row r="11" spans="1:5" x14ac:dyDescent="0.2">
      <c r="A11" s="171" t="s">
        <v>126</v>
      </c>
      <c r="B11" s="169">
        <v>8744171.1844776236</v>
      </c>
      <c r="C11" s="169">
        <v>8775535.3671934921</v>
      </c>
      <c r="E11" s="375"/>
    </row>
    <row r="12" spans="1:5" x14ac:dyDescent="0.2">
      <c r="A12" s="171" t="s">
        <v>127</v>
      </c>
      <c r="B12" s="169">
        <v>13085021.554868205</v>
      </c>
      <c r="C12" s="169">
        <v>13646164.946341023</v>
      </c>
      <c r="E12" s="375"/>
    </row>
    <row r="13" spans="1:5" x14ac:dyDescent="0.2">
      <c r="A13" s="171" t="s">
        <v>36</v>
      </c>
      <c r="B13" s="169">
        <v>28029380.553154655</v>
      </c>
      <c r="C13" s="169">
        <v>28686318.139456</v>
      </c>
      <c r="E13" s="375"/>
    </row>
    <row r="14" spans="1:5" x14ac:dyDescent="0.2">
      <c r="A14" s="154" t="s">
        <v>128</v>
      </c>
      <c r="B14" s="170">
        <v>42479174.13227731</v>
      </c>
      <c r="C14" s="170">
        <v>43375398.233999997</v>
      </c>
      <c r="E14" s="375"/>
    </row>
    <row r="15" spans="1:5" x14ac:dyDescent="0.2">
      <c r="A15" s="154" t="s">
        <v>129</v>
      </c>
      <c r="B15" s="170">
        <v>-425490.96672137082</v>
      </c>
      <c r="C15" s="170">
        <v>-208844.64399999997</v>
      </c>
      <c r="E15" s="375"/>
    </row>
    <row r="16" spans="1:5" x14ac:dyDescent="0.2">
      <c r="A16" s="154" t="s">
        <v>130</v>
      </c>
      <c r="B16" s="170">
        <v>-14024302.612401281</v>
      </c>
      <c r="C16" s="170">
        <v>-14480235.450999999</v>
      </c>
      <c r="E16" s="375"/>
    </row>
    <row r="17" spans="1:5" x14ac:dyDescent="0.2">
      <c r="A17" s="171" t="s">
        <v>40</v>
      </c>
      <c r="B17" s="169">
        <v>3700285.7277104696</v>
      </c>
      <c r="C17" s="169">
        <v>3551319.9629405225</v>
      </c>
      <c r="E17" s="375"/>
    </row>
    <row r="18" spans="1:5" x14ac:dyDescent="0.2">
      <c r="A18" s="154" t="s">
        <v>41</v>
      </c>
      <c r="B18" s="170">
        <v>1011876.204382901</v>
      </c>
      <c r="C18" s="170">
        <v>969030.57894052216</v>
      </c>
      <c r="E18" s="375"/>
    </row>
    <row r="19" spans="1:5" x14ac:dyDescent="0.2">
      <c r="A19" s="154" t="s">
        <v>42</v>
      </c>
      <c r="B19" s="170">
        <v>2614736.787274485</v>
      </c>
      <c r="C19" s="170">
        <v>2506800.3840000001</v>
      </c>
      <c r="E19" s="375"/>
    </row>
    <row r="20" spans="1:5" x14ac:dyDescent="0.2">
      <c r="A20" s="154" t="s">
        <v>43</v>
      </c>
      <c r="B20" s="170">
        <v>73672.736053083267</v>
      </c>
      <c r="C20" s="170">
        <v>75489</v>
      </c>
      <c r="E20" s="375"/>
    </row>
    <row r="21" spans="1:5" x14ac:dyDescent="0.2">
      <c r="A21" s="171" t="s">
        <v>44</v>
      </c>
      <c r="B21" s="169">
        <v>811632.96387052245</v>
      </c>
      <c r="C21" s="169">
        <v>835026</v>
      </c>
      <c r="E21" s="375"/>
    </row>
    <row r="22" spans="1:5" x14ac:dyDescent="0.2">
      <c r="A22" s="171" t="s">
        <v>45</v>
      </c>
      <c r="B22" s="169">
        <v>563337.55600489245</v>
      </c>
      <c r="C22" s="169">
        <v>596073.24199999997</v>
      </c>
      <c r="E22" s="375"/>
    </row>
    <row r="23" spans="1:5" x14ac:dyDescent="0.2">
      <c r="A23" s="171" t="s">
        <v>46</v>
      </c>
      <c r="B23" s="169">
        <v>-84811.778171765705</v>
      </c>
      <c r="C23" s="169">
        <v>581524.03199999989</v>
      </c>
      <c r="E23" s="375"/>
    </row>
    <row r="24" spans="1:5" x14ac:dyDescent="0.2">
      <c r="A24" s="154" t="s">
        <v>131</v>
      </c>
      <c r="B24" s="170">
        <v>-2041503.839405152</v>
      </c>
      <c r="C24" s="170">
        <v>-1894449.436</v>
      </c>
      <c r="E24" s="375"/>
    </row>
    <row r="25" spans="1:5" x14ac:dyDescent="0.2">
      <c r="A25" s="154" t="s">
        <v>132</v>
      </c>
      <c r="B25" s="170">
        <v>1956692.0612333862</v>
      </c>
      <c r="C25" s="170">
        <v>2475973.4679999999</v>
      </c>
      <c r="E25" s="375"/>
    </row>
    <row r="26" spans="1:5" x14ac:dyDescent="0.2">
      <c r="A26" s="172" t="s">
        <v>49</v>
      </c>
      <c r="B26" s="173">
        <v>53613957.816093221</v>
      </c>
      <c r="C26" s="173">
        <v>56546582.477868482</v>
      </c>
      <c r="E26" s="375"/>
    </row>
    <row r="27" spans="1:5" x14ac:dyDescent="0.2">
      <c r="A27" s="18" t="s">
        <v>54</v>
      </c>
      <c r="E27" s="375"/>
    </row>
    <row r="28" spans="1:5" x14ac:dyDescent="0.2">
      <c r="B28" s="163"/>
      <c r="C28" s="164"/>
      <c r="E28" s="375"/>
    </row>
    <row r="29" spans="1:5" x14ac:dyDescent="0.2">
      <c r="E29" s="375"/>
    </row>
    <row r="30" spans="1:5" x14ac:dyDescent="0.2">
      <c r="E30" s="375"/>
    </row>
    <row r="31" spans="1:5" x14ac:dyDescent="0.2">
      <c r="E31" s="375"/>
    </row>
    <row r="32" spans="1:5" x14ac:dyDescent="0.2">
      <c r="E32" s="375"/>
    </row>
  </sheetData>
  <mergeCells count="1">
    <mergeCell ref="A5:C5"/>
  </mergeCells>
  <pageMargins left="0.7" right="0.7" top="0.75" bottom="0.75" header="0.3" footer="0.3"/>
  <pageSetup orientation="portrait" horizontalDpi="4294967292" verticalDpi="429496729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97B75D-31E2-415A-9F88-F94295DE7E38}">
  <sheetPr>
    <pageSetUpPr autoPageBreaks="0"/>
  </sheetPr>
  <dimension ref="A1:J32"/>
  <sheetViews>
    <sheetView showGridLines="0" zoomScaleNormal="100" workbookViewId="0">
      <selection activeCell="G32" sqref="G32"/>
    </sheetView>
  </sheetViews>
  <sheetFormatPr baseColWidth="10" defaultColWidth="11.42578125" defaultRowHeight="12.75" x14ac:dyDescent="0.2"/>
  <cols>
    <col min="1" max="1" width="8.5703125" style="199" customWidth="1"/>
    <col min="2" max="3" width="14.28515625" style="199" customWidth="1"/>
    <col min="4" max="4" width="66.42578125" style="199" customWidth="1"/>
    <col min="5" max="10" width="14.28515625" style="199" customWidth="1"/>
    <col min="11" max="16381" width="11.42578125" style="199"/>
    <col min="16382" max="16382" width="11.42578125" style="199" bestFit="1"/>
    <col min="16383" max="16384" width="11.42578125" style="199"/>
  </cols>
  <sheetData>
    <row r="1" spans="1:10" x14ac:dyDescent="0.2">
      <c r="A1" s="17" t="s">
        <v>308</v>
      </c>
      <c r="B1" s="4"/>
      <c r="C1" s="4"/>
      <c r="D1" s="4"/>
      <c r="E1" s="4"/>
      <c r="F1" s="4"/>
      <c r="G1" s="4"/>
      <c r="H1" s="4"/>
      <c r="I1" s="4"/>
    </row>
    <row r="2" spans="1:10" x14ac:dyDescent="0.2">
      <c r="A2" s="345" t="s">
        <v>524</v>
      </c>
      <c r="B2" s="283"/>
      <c r="C2" s="283"/>
      <c r="D2" s="283"/>
      <c r="E2" s="283"/>
      <c r="F2" s="4"/>
      <c r="G2" s="4"/>
      <c r="H2" s="4"/>
      <c r="I2" s="4"/>
    </row>
    <row r="3" spans="1:10" ht="15" x14ac:dyDescent="0.2">
      <c r="A3" s="283" t="s">
        <v>753</v>
      </c>
      <c r="B3" s="283"/>
      <c r="C3" s="283"/>
      <c r="D3" s="283"/>
      <c r="E3" s="283"/>
      <c r="F3" s="4"/>
      <c r="G3" s="4"/>
      <c r="H3" s="4"/>
      <c r="I3" s="4"/>
    </row>
    <row r="4" spans="1:10" x14ac:dyDescent="0.2">
      <c r="A4" s="18" t="s">
        <v>525</v>
      </c>
      <c r="B4" s="18"/>
      <c r="C4" s="607"/>
      <c r="D4" s="284"/>
      <c r="E4" s="284"/>
      <c r="F4" s="4"/>
      <c r="G4" s="4"/>
      <c r="H4" s="4"/>
      <c r="I4" s="4"/>
    </row>
    <row r="5" spans="1:10" x14ac:dyDescent="0.2">
      <c r="A5" s="284"/>
      <c r="B5" s="284"/>
      <c r="C5" s="284"/>
      <c r="D5" s="284"/>
      <c r="E5" s="284"/>
      <c r="F5" s="4"/>
      <c r="G5" s="4"/>
      <c r="H5" s="4"/>
      <c r="I5" s="4"/>
    </row>
    <row r="6" spans="1:10" x14ac:dyDescent="0.2">
      <c r="A6" s="1092" t="s">
        <v>309</v>
      </c>
      <c r="B6" s="1092" t="s">
        <v>346</v>
      </c>
      <c r="C6" s="1092" t="s">
        <v>347</v>
      </c>
      <c r="D6" s="1092" t="s">
        <v>394</v>
      </c>
      <c r="E6" s="1092" t="s">
        <v>754</v>
      </c>
      <c r="F6" s="1092"/>
      <c r="G6" s="1092"/>
      <c r="H6" s="1092"/>
      <c r="I6" s="1092"/>
      <c r="J6" s="1092"/>
    </row>
    <row r="7" spans="1:10" x14ac:dyDescent="0.2">
      <c r="A7" s="1092"/>
      <c r="B7" s="1092"/>
      <c r="C7" s="1092"/>
      <c r="D7" s="1092"/>
      <c r="E7" s="514">
        <v>2024</v>
      </c>
      <c r="F7" s="514">
        <v>2025</v>
      </c>
      <c r="G7" s="514">
        <v>2026</v>
      </c>
      <c r="H7" s="514">
        <v>2027</v>
      </c>
      <c r="I7" s="514">
        <v>2028</v>
      </c>
      <c r="J7" s="514">
        <v>2029</v>
      </c>
    </row>
    <row r="8" spans="1:10" ht="25.5" x14ac:dyDescent="0.2">
      <c r="A8" s="515">
        <v>248</v>
      </c>
      <c r="B8" s="515" t="s">
        <v>755</v>
      </c>
      <c r="C8" s="515" t="s">
        <v>756</v>
      </c>
      <c r="D8" s="872" t="s">
        <v>757</v>
      </c>
      <c r="E8" s="880"/>
      <c r="F8" s="517">
        <v>70000</v>
      </c>
      <c r="G8" s="628" t="s">
        <v>615</v>
      </c>
      <c r="H8" s="628" t="s">
        <v>615</v>
      </c>
      <c r="I8" s="628" t="s">
        <v>615</v>
      </c>
      <c r="J8" s="628" t="s">
        <v>615</v>
      </c>
    </row>
    <row r="9" spans="1:10" x14ac:dyDescent="0.2">
      <c r="A9" s="515">
        <v>259</v>
      </c>
      <c r="B9" s="515" t="s">
        <v>758</v>
      </c>
      <c r="C9" s="515" t="s">
        <v>759</v>
      </c>
      <c r="D9" s="872" t="s">
        <v>760</v>
      </c>
      <c r="E9" s="517">
        <v>353567</v>
      </c>
      <c r="F9" s="517">
        <v>338080</v>
      </c>
      <c r="G9" s="517">
        <v>338080</v>
      </c>
      <c r="H9" s="517">
        <v>338080</v>
      </c>
      <c r="I9" s="517">
        <v>338080</v>
      </c>
      <c r="J9" s="517">
        <v>338080</v>
      </c>
    </row>
    <row r="10" spans="1:10" ht="25.5" x14ac:dyDescent="0.2">
      <c r="A10" s="515">
        <v>260</v>
      </c>
      <c r="B10" s="515" t="s">
        <v>761</v>
      </c>
      <c r="C10" s="515" t="s">
        <v>762</v>
      </c>
      <c r="D10" s="872" t="s">
        <v>763</v>
      </c>
      <c r="E10" s="517">
        <v>353495</v>
      </c>
      <c r="F10" s="517">
        <v>51748</v>
      </c>
      <c r="G10" s="880"/>
      <c r="H10" s="880"/>
      <c r="I10" s="517">
        <v>51748</v>
      </c>
      <c r="J10" s="880"/>
    </row>
    <row r="11" spans="1:10" ht="25.5" x14ac:dyDescent="0.2">
      <c r="A11" s="515">
        <v>264</v>
      </c>
      <c r="B11" s="515" t="s">
        <v>764</v>
      </c>
      <c r="C11" s="515" t="s">
        <v>765</v>
      </c>
      <c r="D11" s="872" t="s">
        <v>766</v>
      </c>
      <c r="E11" s="880"/>
      <c r="F11" s="517">
        <v>317387</v>
      </c>
      <c r="G11" s="517">
        <v>487029</v>
      </c>
      <c r="H11" s="517">
        <v>487029</v>
      </c>
      <c r="I11" s="517">
        <v>487029</v>
      </c>
      <c r="J11" s="517">
        <v>487029</v>
      </c>
    </row>
    <row r="12" spans="1:10" x14ac:dyDescent="0.2">
      <c r="A12" s="515">
        <v>272</v>
      </c>
      <c r="B12" s="515" t="s">
        <v>767</v>
      </c>
      <c r="C12" s="515" t="s">
        <v>768</v>
      </c>
      <c r="D12" s="872" t="s">
        <v>769</v>
      </c>
      <c r="E12" s="517">
        <v>43835</v>
      </c>
      <c r="F12" s="517">
        <v>20461</v>
      </c>
      <c r="G12" s="517">
        <v>20461</v>
      </c>
      <c r="H12" s="517">
        <v>20461</v>
      </c>
      <c r="I12" s="517">
        <v>20461</v>
      </c>
      <c r="J12" s="517">
        <v>20461</v>
      </c>
    </row>
    <row r="13" spans="1:10" x14ac:dyDescent="0.2">
      <c r="A13" s="515">
        <v>273</v>
      </c>
      <c r="B13" s="515" t="s">
        <v>770</v>
      </c>
      <c r="C13" s="515" t="s">
        <v>771</v>
      </c>
      <c r="D13" s="872" t="s">
        <v>772</v>
      </c>
      <c r="E13" s="517">
        <v>5518000</v>
      </c>
      <c r="F13" s="517">
        <v>5220000</v>
      </c>
      <c r="G13" s="517">
        <v>5225000</v>
      </c>
      <c r="H13" s="517">
        <v>5225000</v>
      </c>
      <c r="I13" s="517">
        <v>5225000</v>
      </c>
      <c r="J13" s="517">
        <v>5225000</v>
      </c>
    </row>
    <row r="14" spans="1:10" ht="25.5" x14ac:dyDescent="0.2">
      <c r="A14" s="515">
        <v>275</v>
      </c>
      <c r="B14" s="515" t="s">
        <v>773</v>
      </c>
      <c r="C14" s="515" t="s">
        <v>774</v>
      </c>
      <c r="D14" s="872" t="s">
        <v>775</v>
      </c>
      <c r="E14" s="517">
        <v>-23296</v>
      </c>
      <c r="F14" s="517">
        <v>-23296</v>
      </c>
      <c r="G14" s="517">
        <v>-23296</v>
      </c>
      <c r="H14" s="517">
        <v>-23296</v>
      </c>
      <c r="I14" s="517">
        <v>-23296</v>
      </c>
      <c r="J14" s="517">
        <v>-23296</v>
      </c>
    </row>
    <row r="15" spans="1:10" x14ac:dyDescent="0.2">
      <c r="A15" s="515">
        <v>280</v>
      </c>
      <c r="B15" s="515" t="s">
        <v>776</v>
      </c>
      <c r="C15" s="515" t="s">
        <v>777</v>
      </c>
      <c r="D15" s="872" t="s">
        <v>778</v>
      </c>
      <c r="E15" s="517">
        <v>1150000</v>
      </c>
      <c r="F15" s="517">
        <v>1150000</v>
      </c>
      <c r="G15" s="517">
        <v>1150000</v>
      </c>
      <c r="H15" s="517">
        <v>1150000</v>
      </c>
      <c r="I15" s="517">
        <v>1150000</v>
      </c>
      <c r="J15" s="517">
        <v>1150000</v>
      </c>
    </row>
    <row r="16" spans="1:10" ht="25.5" x14ac:dyDescent="0.2">
      <c r="A16" s="515">
        <v>282</v>
      </c>
      <c r="B16" s="515" t="s">
        <v>779</v>
      </c>
      <c r="C16" s="515" t="s">
        <v>780</v>
      </c>
      <c r="D16" s="872" t="s">
        <v>781</v>
      </c>
      <c r="E16" s="880"/>
      <c r="F16" s="517">
        <v>6569000</v>
      </c>
      <c r="G16" s="517">
        <v>9431000</v>
      </c>
      <c r="H16" s="517">
        <v>12753000</v>
      </c>
      <c r="I16" s="517">
        <v>16068000</v>
      </c>
      <c r="J16" s="517">
        <v>19666000</v>
      </c>
    </row>
    <row r="17" spans="1:10" ht="25.5" x14ac:dyDescent="0.2">
      <c r="A17" s="515">
        <v>287</v>
      </c>
      <c r="B17" s="515" t="s">
        <v>782</v>
      </c>
      <c r="C17" s="515"/>
      <c r="D17" s="872" t="s">
        <v>783</v>
      </c>
      <c r="E17" s="517">
        <v>1286255</v>
      </c>
      <c r="F17" s="517">
        <v>1129823</v>
      </c>
      <c r="G17" s="517">
        <v>1129823</v>
      </c>
      <c r="H17" s="517">
        <v>1129823</v>
      </c>
      <c r="I17" s="517">
        <v>1129823</v>
      </c>
      <c r="J17" s="517">
        <v>1129823</v>
      </c>
    </row>
    <row r="18" spans="1:10" ht="25.5" x14ac:dyDescent="0.2">
      <c r="A18" s="515">
        <v>287</v>
      </c>
      <c r="B18" s="515" t="s">
        <v>782</v>
      </c>
      <c r="C18" s="515"/>
      <c r="D18" s="872" t="s">
        <v>783</v>
      </c>
      <c r="E18" s="517">
        <v>831512</v>
      </c>
      <c r="F18" s="517">
        <v>534997</v>
      </c>
      <c r="G18" s="517">
        <v>534997</v>
      </c>
      <c r="H18" s="517">
        <v>534997</v>
      </c>
      <c r="I18" s="517">
        <v>534997</v>
      </c>
      <c r="J18" s="517">
        <v>534997</v>
      </c>
    </row>
    <row r="19" spans="1:10" ht="25.5" x14ac:dyDescent="0.2">
      <c r="A19" s="515">
        <v>287</v>
      </c>
      <c r="B19" s="515" t="s">
        <v>782</v>
      </c>
      <c r="C19" s="515"/>
      <c r="D19" s="872" t="s">
        <v>783</v>
      </c>
      <c r="E19" s="517">
        <v>158154</v>
      </c>
      <c r="F19" s="517">
        <v>153319</v>
      </c>
      <c r="G19" s="517">
        <v>153319</v>
      </c>
      <c r="H19" s="517">
        <v>153319</v>
      </c>
      <c r="I19" s="517">
        <v>153319</v>
      </c>
      <c r="J19" s="517">
        <v>153319</v>
      </c>
    </row>
    <row r="20" spans="1:10" ht="25.5" x14ac:dyDescent="0.2">
      <c r="A20" s="515">
        <v>291</v>
      </c>
      <c r="B20" s="515" t="s">
        <v>784</v>
      </c>
      <c r="C20" s="515" t="s">
        <v>785</v>
      </c>
      <c r="D20" s="872" t="s">
        <v>786</v>
      </c>
      <c r="E20" s="880"/>
      <c r="F20" s="517">
        <v>4187000</v>
      </c>
      <c r="G20" s="517">
        <v>7345000</v>
      </c>
      <c r="H20" s="517">
        <v>7877000</v>
      </c>
      <c r="I20" s="517">
        <v>7877000</v>
      </c>
      <c r="J20" s="517">
        <v>7877000</v>
      </c>
    </row>
    <row r="21" spans="1:10" ht="25.5" x14ac:dyDescent="0.2">
      <c r="A21" s="515">
        <v>302</v>
      </c>
      <c r="B21" s="515" t="s">
        <v>787</v>
      </c>
      <c r="C21" s="515" t="s">
        <v>788</v>
      </c>
      <c r="D21" s="872" t="s">
        <v>789</v>
      </c>
      <c r="E21" s="880"/>
      <c r="F21" s="517">
        <v>2642900</v>
      </c>
      <c r="G21" s="517">
        <v>3833100</v>
      </c>
      <c r="H21" s="517">
        <v>3833100</v>
      </c>
      <c r="I21" s="517">
        <v>3833100</v>
      </c>
      <c r="J21" s="517">
        <v>3833100</v>
      </c>
    </row>
    <row r="22" spans="1:10" ht="51" x14ac:dyDescent="0.2">
      <c r="A22" s="515">
        <v>312</v>
      </c>
      <c r="B22" s="515" t="s">
        <v>790</v>
      </c>
      <c r="C22" s="515" t="s">
        <v>791</v>
      </c>
      <c r="D22" s="872" t="s">
        <v>792</v>
      </c>
      <c r="E22" s="517">
        <v>60000</v>
      </c>
      <c r="F22" s="628" t="s">
        <v>615</v>
      </c>
      <c r="G22" s="628" t="s">
        <v>615</v>
      </c>
      <c r="H22" s="628" t="s">
        <v>615</v>
      </c>
      <c r="I22" s="628" t="s">
        <v>615</v>
      </c>
      <c r="J22" s="628" t="s">
        <v>615</v>
      </c>
    </row>
    <row r="23" spans="1:10" ht="25.5" x14ac:dyDescent="0.2">
      <c r="A23" s="515">
        <v>313</v>
      </c>
      <c r="B23" s="515" t="s">
        <v>793</v>
      </c>
      <c r="C23" s="515" t="s">
        <v>794</v>
      </c>
      <c r="D23" s="872" t="s">
        <v>795</v>
      </c>
      <c r="E23" s="880"/>
      <c r="F23" s="517">
        <v>35097396</v>
      </c>
      <c r="G23" s="517">
        <v>49185000</v>
      </c>
      <c r="H23" s="517">
        <v>27675000</v>
      </c>
      <c r="I23" s="517">
        <v>30375000</v>
      </c>
      <c r="J23" s="517">
        <v>32175000</v>
      </c>
    </row>
    <row r="24" spans="1:10" ht="38.25" x14ac:dyDescent="0.2">
      <c r="A24" s="515">
        <v>315</v>
      </c>
      <c r="B24" s="515" t="s">
        <v>796</v>
      </c>
      <c r="C24" s="515" t="s">
        <v>797</v>
      </c>
      <c r="D24" s="872" t="s">
        <v>798</v>
      </c>
      <c r="E24" s="517">
        <v>20966</v>
      </c>
      <c r="F24" s="628" t="s">
        <v>615</v>
      </c>
      <c r="G24" s="628" t="s">
        <v>615</v>
      </c>
      <c r="H24" s="628" t="s">
        <v>615</v>
      </c>
      <c r="I24" s="628" t="s">
        <v>615</v>
      </c>
      <c r="J24" s="628" t="s">
        <v>615</v>
      </c>
    </row>
    <row r="25" spans="1:10" ht="38.25" x14ac:dyDescent="0.2">
      <c r="A25" s="515">
        <v>322</v>
      </c>
      <c r="B25" s="515" t="s">
        <v>799</v>
      </c>
      <c r="C25" s="515" t="s">
        <v>800</v>
      </c>
      <c r="D25" s="872" t="s">
        <v>801</v>
      </c>
      <c r="E25" s="517">
        <v>357182000</v>
      </c>
      <c r="F25" s="517">
        <v>2016914000</v>
      </c>
      <c r="G25" s="517">
        <v>1892800000</v>
      </c>
      <c r="H25" s="517">
        <v>1892800000</v>
      </c>
      <c r="I25" s="517">
        <v>1892800000</v>
      </c>
      <c r="J25" s="517">
        <v>1892800000</v>
      </c>
    </row>
    <row r="26" spans="1:10" ht="25.5" x14ac:dyDescent="0.2">
      <c r="A26" s="515">
        <v>323</v>
      </c>
      <c r="B26" s="515" t="s">
        <v>802</v>
      </c>
      <c r="C26" s="515" t="s">
        <v>803</v>
      </c>
      <c r="D26" s="872" t="s">
        <v>804</v>
      </c>
      <c r="E26" s="880"/>
      <c r="F26" s="517">
        <v>1896876</v>
      </c>
      <c r="G26" s="517">
        <v>3022264</v>
      </c>
      <c r="H26" s="517">
        <v>3022264</v>
      </c>
      <c r="I26" s="517">
        <v>3022264</v>
      </c>
      <c r="J26" s="517">
        <v>3022264</v>
      </c>
    </row>
    <row r="27" spans="1:10" ht="25.5" x14ac:dyDescent="0.2">
      <c r="A27" s="515">
        <v>326</v>
      </c>
      <c r="B27" s="515" t="s">
        <v>805</v>
      </c>
      <c r="C27" s="515" t="s">
        <v>806</v>
      </c>
      <c r="D27" s="872" t="s">
        <v>807</v>
      </c>
      <c r="E27" s="517">
        <v>77374</v>
      </c>
      <c r="F27" s="517">
        <v>74921</v>
      </c>
      <c r="G27" s="517">
        <v>74921</v>
      </c>
      <c r="H27" s="517">
        <v>74921</v>
      </c>
      <c r="I27" s="517">
        <v>74921</v>
      </c>
      <c r="J27" s="517">
        <v>74921</v>
      </c>
    </row>
    <row r="28" spans="1:10" ht="38.25" x14ac:dyDescent="0.2">
      <c r="A28" s="515">
        <v>331</v>
      </c>
      <c r="B28" s="515" t="s">
        <v>799</v>
      </c>
      <c r="C28" s="515" t="s">
        <v>808</v>
      </c>
      <c r="D28" s="872" t="s">
        <v>809</v>
      </c>
      <c r="E28" s="880"/>
      <c r="F28" s="517">
        <v>183200</v>
      </c>
      <c r="G28" s="880"/>
      <c r="H28" s="880"/>
      <c r="I28" s="880"/>
      <c r="J28" s="880"/>
    </row>
    <row r="29" spans="1:10" ht="51" x14ac:dyDescent="0.2">
      <c r="A29" s="515">
        <v>335</v>
      </c>
      <c r="B29" s="515" t="s">
        <v>810</v>
      </c>
      <c r="C29" s="515" t="s">
        <v>811</v>
      </c>
      <c r="D29" s="872" t="s">
        <v>812</v>
      </c>
      <c r="E29" s="880"/>
      <c r="F29" s="517">
        <v>172589</v>
      </c>
      <c r="G29" s="517">
        <v>168589</v>
      </c>
      <c r="H29" s="517">
        <v>168589</v>
      </c>
      <c r="I29" s="517">
        <v>168589</v>
      </c>
      <c r="J29" s="517">
        <v>168589</v>
      </c>
    </row>
    <row r="30" spans="1:10" ht="12.75" customHeight="1" x14ac:dyDescent="0.2">
      <c r="A30" s="4" t="s">
        <v>822</v>
      </c>
      <c r="B30" s="4"/>
      <c r="C30" s="4"/>
      <c r="D30" s="4"/>
      <c r="E30" s="4"/>
      <c r="F30" s="4"/>
      <c r="G30" s="4"/>
      <c r="H30" s="4"/>
      <c r="I30" s="4"/>
      <c r="J30" s="4"/>
    </row>
    <row r="31" spans="1:10" x14ac:dyDescent="0.2">
      <c r="A31" s="1000" t="s">
        <v>813</v>
      </c>
      <c r="B31" s="1000"/>
      <c r="C31" s="1000"/>
      <c r="D31" s="1000"/>
      <c r="E31" s="1000"/>
      <c r="F31" s="1000"/>
      <c r="G31" s="1000"/>
      <c r="H31" s="1000"/>
      <c r="I31" s="1000"/>
      <c r="J31" s="1000"/>
    </row>
    <row r="32" spans="1:10" x14ac:dyDescent="0.2">
      <c r="A32" s="4" t="s">
        <v>54</v>
      </c>
    </row>
  </sheetData>
  <mergeCells count="6">
    <mergeCell ref="A31:J31"/>
    <mergeCell ref="A6:A7"/>
    <mergeCell ref="B6:B7"/>
    <mergeCell ref="C6:C7"/>
    <mergeCell ref="D6:D7"/>
    <mergeCell ref="E6:J6"/>
  </mergeCells>
  <pageMargins left="1" right="1" top="1" bottom="1" header="0.5" footer="0.5"/>
  <pageSetup orientation="portrait"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AF62E5-293D-48CA-A03E-3DF3BBFF9E0C}">
  <dimension ref="A1:J14"/>
  <sheetViews>
    <sheetView showGridLines="0" zoomScaleNormal="100" workbookViewId="0">
      <selection activeCell="D8" sqref="D8"/>
    </sheetView>
  </sheetViews>
  <sheetFormatPr baseColWidth="10" defaultColWidth="11.42578125" defaultRowHeight="12.75" x14ac:dyDescent="0.2"/>
  <cols>
    <col min="1" max="1" width="8.5703125" style="199" customWidth="1"/>
    <col min="2" max="3" width="14.28515625" style="199" customWidth="1"/>
    <col min="4" max="4" width="66.42578125" style="199" customWidth="1"/>
    <col min="5" max="10" width="14.28515625" style="199" customWidth="1"/>
    <col min="11" max="16384" width="11.42578125" style="199"/>
  </cols>
  <sheetData>
    <row r="1" spans="1:10" x14ac:dyDescent="0.2">
      <c r="A1" s="17" t="s">
        <v>310</v>
      </c>
      <c r="B1" s="17"/>
      <c r="C1" s="4"/>
      <c r="D1" s="4"/>
      <c r="E1" s="4"/>
      <c r="F1" s="4"/>
      <c r="G1" s="4"/>
      <c r="H1" s="4"/>
      <c r="I1" s="4"/>
      <c r="J1" s="4"/>
    </row>
    <row r="2" spans="1:10" x14ac:dyDescent="0.2">
      <c r="A2" s="339" t="s">
        <v>524</v>
      </c>
      <c r="B2" s="339"/>
      <c r="C2" s="344"/>
      <c r="D2" s="344"/>
      <c r="E2" s="285"/>
      <c r="F2" s="285"/>
      <c r="G2" s="285"/>
      <c r="H2" s="285"/>
      <c r="I2" s="4"/>
      <c r="J2" s="4"/>
    </row>
    <row r="3" spans="1:10" x14ac:dyDescent="0.2">
      <c r="A3" s="339" t="s">
        <v>311</v>
      </c>
      <c r="B3" s="339"/>
      <c r="C3" s="344"/>
      <c r="D3" s="344"/>
      <c r="E3" s="285"/>
      <c r="F3" s="285"/>
      <c r="G3" s="285"/>
      <c r="H3" s="285"/>
      <c r="I3" s="4"/>
      <c r="J3" s="4"/>
    </row>
    <row r="4" spans="1:10" x14ac:dyDescent="0.2">
      <c r="A4" s="344" t="s">
        <v>525</v>
      </c>
      <c r="B4" s="344"/>
      <c r="C4" s="344"/>
      <c r="D4" s="344"/>
      <c r="E4" s="285"/>
      <c r="F4" s="285"/>
      <c r="G4" s="285"/>
      <c r="H4" s="285"/>
      <c r="I4" s="4"/>
      <c r="J4" s="4"/>
    </row>
    <row r="5" spans="1:10" x14ac:dyDescent="0.2">
      <c r="A5" s="344"/>
      <c r="B5" s="344"/>
      <c r="C5" s="344"/>
      <c r="D5" s="344"/>
      <c r="E5" s="285"/>
      <c r="F5" s="285"/>
      <c r="G5" s="285"/>
      <c r="H5" s="285"/>
      <c r="I5" s="4"/>
      <c r="J5" s="4"/>
    </row>
    <row r="6" spans="1:10" x14ac:dyDescent="0.2">
      <c r="A6" s="1092" t="s">
        <v>309</v>
      </c>
      <c r="B6" s="1092" t="s">
        <v>346</v>
      </c>
      <c r="C6" s="1092" t="s">
        <v>347</v>
      </c>
      <c r="D6" s="1092" t="s">
        <v>394</v>
      </c>
      <c r="E6" s="1092" t="s">
        <v>814</v>
      </c>
      <c r="F6" s="1092"/>
      <c r="G6" s="1092"/>
      <c r="H6" s="1092"/>
      <c r="I6" s="1092"/>
      <c r="J6" s="1092"/>
    </row>
    <row r="7" spans="1:10" x14ac:dyDescent="0.2">
      <c r="A7" s="1092"/>
      <c r="B7" s="1092"/>
      <c r="C7" s="1092"/>
      <c r="D7" s="1092"/>
      <c r="E7" s="514">
        <v>2024</v>
      </c>
      <c r="F7" s="514">
        <v>2025</v>
      </c>
      <c r="G7" s="514">
        <v>2026</v>
      </c>
      <c r="H7" s="514">
        <v>2027</v>
      </c>
      <c r="I7" s="514">
        <v>2028</v>
      </c>
      <c r="J7" s="514">
        <v>2029</v>
      </c>
    </row>
    <row r="8" spans="1:10" ht="25.5" x14ac:dyDescent="0.2">
      <c r="A8" s="515">
        <v>238</v>
      </c>
      <c r="B8" s="515" t="s">
        <v>815</v>
      </c>
      <c r="C8" s="515" t="s">
        <v>816</v>
      </c>
      <c r="D8" s="881" t="s">
        <v>817</v>
      </c>
      <c r="E8" s="871"/>
      <c r="F8" s="882">
        <v>24200000</v>
      </c>
      <c r="G8" s="882">
        <v>24200000</v>
      </c>
      <c r="H8" s="882">
        <v>24200000</v>
      </c>
      <c r="I8" s="882">
        <v>24200000</v>
      </c>
      <c r="J8" s="882">
        <v>24200000</v>
      </c>
    </row>
    <row r="9" spans="1:10" x14ac:dyDescent="0.2">
      <c r="A9" s="515">
        <v>273</v>
      </c>
      <c r="B9" s="515" t="s">
        <v>818</v>
      </c>
      <c r="C9" s="515" t="s">
        <v>771</v>
      </c>
      <c r="D9" s="881" t="s">
        <v>772</v>
      </c>
      <c r="E9" s="882">
        <v>-1586000</v>
      </c>
      <c r="F9" s="882">
        <v>-6753000</v>
      </c>
      <c r="G9" s="882">
        <v>-9991000</v>
      </c>
      <c r="H9" s="882">
        <v>-13723000</v>
      </c>
      <c r="I9" s="882">
        <v>-17793000</v>
      </c>
      <c r="J9" s="882">
        <v>-17793000</v>
      </c>
    </row>
    <row r="10" spans="1:10" ht="25.5" x14ac:dyDescent="0.2">
      <c r="A10" s="515">
        <v>282</v>
      </c>
      <c r="B10" s="515" t="s">
        <v>779</v>
      </c>
      <c r="C10" s="515" t="s">
        <v>780</v>
      </c>
      <c r="D10" s="881" t="s">
        <v>781</v>
      </c>
      <c r="E10" s="871"/>
      <c r="F10" s="882">
        <v>576000</v>
      </c>
      <c r="G10" s="882">
        <v>716000</v>
      </c>
      <c r="H10" s="882">
        <v>874000</v>
      </c>
      <c r="I10" s="882">
        <v>1033000</v>
      </c>
      <c r="J10" s="882">
        <v>1207000</v>
      </c>
    </row>
    <row r="11" spans="1:10" ht="25.5" x14ac:dyDescent="0.2">
      <c r="A11" s="515">
        <v>292</v>
      </c>
      <c r="B11" s="515" t="s">
        <v>819</v>
      </c>
      <c r="C11" s="515" t="s">
        <v>820</v>
      </c>
      <c r="D11" s="881" t="s">
        <v>821</v>
      </c>
      <c r="E11" s="871"/>
      <c r="F11" s="880"/>
      <c r="G11" s="882">
        <v>-2822000</v>
      </c>
      <c r="H11" s="882">
        <v>-1848000</v>
      </c>
      <c r="I11" s="882">
        <v>-727000</v>
      </c>
      <c r="J11" s="882">
        <v>-727000</v>
      </c>
    </row>
    <row r="12" spans="1:10" x14ac:dyDescent="0.2">
      <c r="A12" s="1093" t="s">
        <v>823</v>
      </c>
      <c r="B12" s="1093"/>
      <c r="C12" s="1093"/>
      <c r="D12" s="1093"/>
      <c r="E12" s="1093"/>
      <c r="F12" s="1093"/>
      <c r="G12" s="1093"/>
      <c r="H12" s="1093"/>
      <c r="I12" s="1093"/>
      <c r="J12" s="1093"/>
    </row>
    <row r="13" spans="1:10" x14ac:dyDescent="0.2">
      <c r="A13" s="997" t="s">
        <v>54</v>
      </c>
      <c r="B13" s="997"/>
      <c r="C13" s="997"/>
      <c r="D13" s="997"/>
      <c r="E13" s="997"/>
      <c r="F13" s="997"/>
      <c r="G13" s="997"/>
      <c r="H13" s="997"/>
      <c r="I13" s="997"/>
      <c r="J13" s="997"/>
    </row>
    <row r="14" spans="1:10" x14ac:dyDescent="0.2">
      <c r="B14" s="199" t="s">
        <v>824</v>
      </c>
      <c r="C14" s="199" t="s">
        <v>824</v>
      </c>
    </row>
  </sheetData>
  <mergeCells count="7">
    <mergeCell ref="A12:J12"/>
    <mergeCell ref="A13:J13"/>
    <mergeCell ref="A6:A7"/>
    <mergeCell ref="B6:B7"/>
    <mergeCell ref="C6:C7"/>
    <mergeCell ref="D6:D7"/>
    <mergeCell ref="E6:J6"/>
  </mergeCells>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9644E5-1A27-4CD8-A2FE-EC1A947FCCE3}">
  <dimension ref="A1:F84"/>
  <sheetViews>
    <sheetView showGridLines="0" zoomScaleNormal="100" workbookViewId="0">
      <selection activeCell="B55" sqref="B55"/>
    </sheetView>
  </sheetViews>
  <sheetFormatPr baseColWidth="10" defaultColWidth="11.42578125" defaultRowHeight="12.75" x14ac:dyDescent="0.2"/>
  <cols>
    <col min="1" max="1" width="8.5703125" style="199" customWidth="1"/>
    <col min="2" max="3" width="14.28515625" style="199" customWidth="1"/>
    <col min="4" max="4" width="152.140625" style="199" customWidth="1"/>
    <col min="5" max="16384" width="11.42578125" style="199"/>
  </cols>
  <sheetData>
    <row r="1" spans="1:6" x14ac:dyDescent="0.2">
      <c r="A1" s="17" t="s">
        <v>312</v>
      </c>
      <c r="B1" s="17"/>
      <c r="C1" s="4"/>
      <c r="D1" s="4"/>
    </row>
    <row r="2" spans="1:6" x14ac:dyDescent="0.2">
      <c r="A2" s="70" t="s">
        <v>524</v>
      </c>
      <c r="B2" s="70"/>
      <c r="C2" s="4"/>
      <c r="D2" s="4"/>
    </row>
    <row r="3" spans="1:6" x14ac:dyDescent="0.2">
      <c r="A3" s="70" t="s">
        <v>313</v>
      </c>
      <c r="B3" s="70"/>
      <c r="C3" s="4"/>
      <c r="D3" s="4"/>
    </row>
    <row r="4" spans="1:6" x14ac:dyDescent="0.2">
      <c r="A4" s="4"/>
      <c r="B4" s="4"/>
      <c r="C4" s="4"/>
      <c r="D4" s="4"/>
    </row>
    <row r="5" spans="1:6" x14ac:dyDescent="0.2">
      <c r="A5" s="1092" t="s">
        <v>309</v>
      </c>
      <c r="B5" s="1092" t="s">
        <v>346</v>
      </c>
      <c r="C5" s="1092" t="s">
        <v>347</v>
      </c>
      <c r="D5" s="1092" t="s">
        <v>394</v>
      </c>
      <c r="E5" s="883"/>
      <c r="F5" s="883"/>
    </row>
    <row r="6" spans="1:6" x14ac:dyDescent="0.2">
      <c r="A6" s="1092"/>
      <c r="B6" s="1092"/>
      <c r="C6" s="1092"/>
      <c r="D6" s="1092"/>
      <c r="F6" s="883"/>
    </row>
    <row r="7" spans="1:6" x14ac:dyDescent="0.2">
      <c r="A7" s="515">
        <v>234</v>
      </c>
      <c r="B7" s="516" t="s">
        <v>825</v>
      </c>
      <c r="C7" s="515" t="s">
        <v>826</v>
      </c>
      <c r="D7" s="881" t="s">
        <v>827</v>
      </c>
      <c r="E7" s="883"/>
      <c r="F7" s="883"/>
    </row>
    <row r="8" spans="1:6" ht="25.5" x14ac:dyDescent="0.2">
      <c r="A8" s="515">
        <v>235</v>
      </c>
      <c r="B8" s="516" t="s">
        <v>828</v>
      </c>
      <c r="C8" s="515" t="s">
        <v>829</v>
      </c>
      <c r="D8" s="881" t="s">
        <v>830</v>
      </c>
      <c r="E8" s="883"/>
      <c r="F8" s="883"/>
    </row>
    <row r="9" spans="1:6" ht="25.5" x14ac:dyDescent="0.2">
      <c r="A9" s="515">
        <v>236</v>
      </c>
      <c r="B9" s="516" t="s">
        <v>831</v>
      </c>
      <c r="C9" s="515" t="s">
        <v>832</v>
      </c>
      <c r="D9" s="881" t="s">
        <v>833</v>
      </c>
      <c r="E9" s="883"/>
      <c r="F9" s="883"/>
    </row>
    <row r="10" spans="1:6" ht="25.5" x14ac:dyDescent="0.2">
      <c r="A10" s="515">
        <v>242</v>
      </c>
      <c r="B10" s="516" t="s">
        <v>834</v>
      </c>
      <c r="C10" s="515" t="s">
        <v>835</v>
      </c>
      <c r="D10" s="881" t="s">
        <v>836</v>
      </c>
      <c r="E10" s="883"/>
      <c r="F10" s="883"/>
    </row>
    <row r="11" spans="1:6" ht="51" x14ac:dyDescent="0.2">
      <c r="A11" s="515">
        <v>244</v>
      </c>
      <c r="B11" s="516" t="s">
        <v>837</v>
      </c>
      <c r="C11" s="515" t="s">
        <v>838</v>
      </c>
      <c r="D11" s="881" t="s">
        <v>839</v>
      </c>
      <c r="E11" s="883"/>
      <c r="F11" s="883"/>
    </row>
    <row r="12" spans="1:6" x14ac:dyDescent="0.2">
      <c r="A12" s="515">
        <v>229</v>
      </c>
      <c r="B12" s="516" t="s">
        <v>840</v>
      </c>
      <c r="C12" s="515" t="s">
        <v>841</v>
      </c>
      <c r="D12" s="881" t="s">
        <v>842</v>
      </c>
      <c r="E12" s="883"/>
      <c r="F12" s="883"/>
    </row>
    <row r="13" spans="1:6" x14ac:dyDescent="0.2">
      <c r="A13" s="515">
        <v>247</v>
      </c>
      <c r="B13" s="516" t="s">
        <v>843</v>
      </c>
      <c r="C13" s="515" t="s">
        <v>844</v>
      </c>
      <c r="D13" s="881" t="s">
        <v>845</v>
      </c>
      <c r="E13" s="883"/>
      <c r="F13" s="883"/>
    </row>
    <row r="14" spans="1:6" ht="25.5" x14ac:dyDescent="0.2">
      <c r="A14" s="884">
        <v>249</v>
      </c>
      <c r="B14" s="885" t="s">
        <v>846</v>
      </c>
      <c r="C14" s="884" t="s">
        <v>847</v>
      </c>
      <c r="D14" s="881" t="s">
        <v>848</v>
      </c>
      <c r="E14" s="886"/>
      <c r="F14" s="883"/>
    </row>
    <row r="15" spans="1:6" ht="51" x14ac:dyDescent="0.2">
      <c r="A15" s="515">
        <v>246</v>
      </c>
      <c r="B15" s="516" t="s">
        <v>849</v>
      </c>
      <c r="C15" s="515" t="s">
        <v>850</v>
      </c>
      <c r="D15" s="881" t="s">
        <v>851</v>
      </c>
      <c r="E15" s="883"/>
      <c r="F15" s="883"/>
    </row>
    <row r="16" spans="1:6" ht="25.5" x14ac:dyDescent="0.2">
      <c r="A16" s="515">
        <v>250</v>
      </c>
      <c r="B16" s="516" t="s">
        <v>852</v>
      </c>
      <c r="C16" s="515" t="s">
        <v>853</v>
      </c>
      <c r="D16" s="881" t="s">
        <v>854</v>
      </c>
      <c r="E16" s="883"/>
      <c r="F16" s="883"/>
    </row>
    <row r="17" spans="1:6" ht="25.5" x14ac:dyDescent="0.2">
      <c r="A17" s="515">
        <v>252</v>
      </c>
      <c r="B17" s="516" t="s">
        <v>855</v>
      </c>
      <c r="C17" s="515" t="s">
        <v>856</v>
      </c>
      <c r="D17" s="881" t="s">
        <v>857</v>
      </c>
      <c r="E17" s="883"/>
      <c r="F17" s="883"/>
    </row>
    <row r="18" spans="1:6" ht="51" x14ac:dyDescent="0.2">
      <c r="A18" s="515">
        <v>253</v>
      </c>
      <c r="B18" s="516" t="s">
        <v>858</v>
      </c>
      <c r="C18" s="515" t="s">
        <v>859</v>
      </c>
      <c r="D18" s="881" t="s">
        <v>860</v>
      </c>
      <c r="E18" s="883"/>
      <c r="F18" s="883"/>
    </row>
    <row r="19" spans="1:6" x14ac:dyDescent="0.2">
      <c r="A19" s="515">
        <v>254</v>
      </c>
      <c r="B19" s="516" t="s">
        <v>861</v>
      </c>
      <c r="C19" s="515" t="s">
        <v>862</v>
      </c>
      <c r="D19" s="881" t="s">
        <v>863</v>
      </c>
      <c r="E19" s="883"/>
      <c r="F19" s="883"/>
    </row>
    <row r="20" spans="1:6" x14ac:dyDescent="0.2">
      <c r="A20" s="515">
        <v>239</v>
      </c>
      <c r="B20" s="516" t="s">
        <v>864</v>
      </c>
      <c r="C20" s="515" t="s">
        <v>865</v>
      </c>
      <c r="D20" s="881" t="s">
        <v>866</v>
      </c>
      <c r="E20" s="883"/>
      <c r="F20" s="883"/>
    </row>
    <row r="21" spans="1:6" x14ac:dyDescent="0.2">
      <c r="A21" s="515">
        <v>243</v>
      </c>
      <c r="B21" s="516" t="s">
        <v>867</v>
      </c>
      <c r="C21" s="515" t="s">
        <v>868</v>
      </c>
      <c r="D21" s="881" t="s">
        <v>869</v>
      </c>
      <c r="E21" s="883"/>
      <c r="F21" s="883"/>
    </row>
    <row r="22" spans="1:6" x14ac:dyDescent="0.2">
      <c r="A22" s="515">
        <v>255</v>
      </c>
      <c r="B22" s="516" t="s">
        <v>870</v>
      </c>
      <c r="C22" s="515" t="s">
        <v>871</v>
      </c>
      <c r="D22" s="881" t="s">
        <v>872</v>
      </c>
      <c r="E22" s="883"/>
      <c r="F22" s="883"/>
    </row>
    <row r="23" spans="1:6" ht="25.5" x14ac:dyDescent="0.2">
      <c r="A23" s="515">
        <v>256</v>
      </c>
      <c r="B23" s="516" t="s">
        <v>873</v>
      </c>
      <c r="C23" s="515" t="s">
        <v>874</v>
      </c>
      <c r="D23" s="881" t="s">
        <v>875</v>
      </c>
      <c r="E23" s="883"/>
      <c r="F23" s="883"/>
    </row>
    <row r="24" spans="1:6" ht="25.5" x14ac:dyDescent="0.2">
      <c r="A24" s="515">
        <v>257</v>
      </c>
      <c r="B24" s="516" t="s">
        <v>876</v>
      </c>
      <c r="C24" s="515"/>
      <c r="D24" s="881" t="s">
        <v>877</v>
      </c>
      <c r="E24" s="883"/>
      <c r="F24" s="883"/>
    </row>
    <row r="25" spans="1:6" ht="25.5" x14ac:dyDescent="0.2">
      <c r="A25" s="515">
        <v>258</v>
      </c>
      <c r="B25" s="516" t="s">
        <v>878</v>
      </c>
      <c r="C25" s="515" t="s">
        <v>879</v>
      </c>
      <c r="D25" s="881" t="s">
        <v>880</v>
      </c>
      <c r="E25" s="883"/>
      <c r="F25" s="883"/>
    </row>
    <row r="26" spans="1:6" x14ac:dyDescent="0.2">
      <c r="A26" s="515">
        <v>262</v>
      </c>
      <c r="B26" s="516" t="s">
        <v>881</v>
      </c>
      <c r="C26" s="515" t="s">
        <v>882</v>
      </c>
      <c r="D26" s="881" t="s">
        <v>883</v>
      </c>
      <c r="E26" s="883"/>
      <c r="F26" s="883"/>
    </row>
    <row r="27" spans="1:6" ht="25.5" x14ac:dyDescent="0.2">
      <c r="A27" s="515">
        <v>263</v>
      </c>
      <c r="B27" s="516" t="s">
        <v>884</v>
      </c>
      <c r="C27" s="515" t="s">
        <v>885</v>
      </c>
      <c r="D27" s="881" t="s">
        <v>886</v>
      </c>
      <c r="E27" s="883"/>
      <c r="F27" s="883"/>
    </row>
    <row r="28" spans="1:6" x14ac:dyDescent="0.2">
      <c r="A28" s="515">
        <v>264</v>
      </c>
      <c r="B28" s="516" t="s">
        <v>764</v>
      </c>
      <c r="C28" s="515" t="s">
        <v>765</v>
      </c>
      <c r="D28" s="881" t="s">
        <v>887</v>
      </c>
      <c r="E28" s="883"/>
      <c r="F28" s="883"/>
    </row>
    <row r="29" spans="1:6" x14ac:dyDescent="0.2">
      <c r="A29" s="515">
        <v>265</v>
      </c>
      <c r="B29" s="516" t="s">
        <v>888</v>
      </c>
      <c r="C29" s="515" t="s">
        <v>889</v>
      </c>
      <c r="D29" s="881" t="s">
        <v>890</v>
      </c>
      <c r="E29" s="883"/>
      <c r="F29" s="883"/>
    </row>
    <row r="30" spans="1:6" x14ac:dyDescent="0.2">
      <c r="A30" s="515">
        <v>266</v>
      </c>
      <c r="B30" s="516" t="s">
        <v>891</v>
      </c>
      <c r="C30" s="515" t="s">
        <v>892</v>
      </c>
      <c r="D30" s="881" t="s">
        <v>893</v>
      </c>
      <c r="E30" s="883"/>
      <c r="F30" s="883"/>
    </row>
    <row r="31" spans="1:6" ht="25.5" x14ac:dyDescent="0.2">
      <c r="A31" s="515">
        <v>267</v>
      </c>
      <c r="B31" s="516" t="s">
        <v>894</v>
      </c>
      <c r="C31" s="515" t="s">
        <v>895</v>
      </c>
      <c r="D31" s="881" t="s">
        <v>896</v>
      </c>
      <c r="E31" s="883"/>
      <c r="F31" s="883"/>
    </row>
    <row r="32" spans="1:6" x14ac:dyDescent="0.2">
      <c r="A32" s="515">
        <v>268</v>
      </c>
      <c r="B32" s="516" t="s">
        <v>897</v>
      </c>
      <c r="C32" s="515" t="s">
        <v>898</v>
      </c>
      <c r="D32" s="881" t="s">
        <v>899</v>
      </c>
      <c r="E32" s="883"/>
      <c r="F32" s="883"/>
    </row>
    <row r="33" spans="1:6" x14ac:dyDescent="0.2">
      <c r="A33" s="515">
        <v>269</v>
      </c>
      <c r="B33" s="516" t="s">
        <v>881</v>
      </c>
      <c r="C33" s="515" t="s">
        <v>900</v>
      </c>
      <c r="D33" s="881" t="s">
        <v>901</v>
      </c>
      <c r="E33" s="883"/>
      <c r="F33" s="883"/>
    </row>
    <row r="34" spans="1:6" ht="25.5" x14ac:dyDescent="0.2">
      <c r="A34" s="515">
        <v>270</v>
      </c>
      <c r="B34" s="516" t="s">
        <v>902</v>
      </c>
      <c r="C34" s="515" t="s">
        <v>903</v>
      </c>
      <c r="D34" s="881" t="s">
        <v>904</v>
      </c>
      <c r="E34" s="883"/>
      <c r="F34" s="883"/>
    </row>
    <row r="35" spans="1:6" x14ac:dyDescent="0.2">
      <c r="A35" s="515">
        <v>274</v>
      </c>
      <c r="B35" s="516" t="s">
        <v>855</v>
      </c>
      <c r="C35" s="515" t="s">
        <v>905</v>
      </c>
      <c r="D35" s="881" t="s">
        <v>906</v>
      </c>
      <c r="E35" s="883"/>
      <c r="F35" s="883"/>
    </row>
    <row r="36" spans="1:6" x14ac:dyDescent="0.2">
      <c r="A36" s="515">
        <v>276</v>
      </c>
      <c r="B36" s="516" t="s">
        <v>907</v>
      </c>
      <c r="C36" s="515" t="s">
        <v>908</v>
      </c>
      <c r="D36" s="881" t="s">
        <v>909</v>
      </c>
      <c r="E36" s="883"/>
      <c r="F36" s="883"/>
    </row>
    <row r="37" spans="1:6" x14ac:dyDescent="0.2">
      <c r="A37" s="515">
        <v>278</v>
      </c>
      <c r="B37" s="516" t="s">
        <v>910</v>
      </c>
      <c r="C37" s="515" t="s">
        <v>911</v>
      </c>
      <c r="D37" s="881" t="s">
        <v>912</v>
      </c>
      <c r="E37" s="883"/>
      <c r="F37" s="883"/>
    </row>
    <row r="38" spans="1:6" ht="25.5" x14ac:dyDescent="0.2">
      <c r="A38" s="515">
        <v>283</v>
      </c>
      <c r="B38" s="516" t="s">
        <v>913</v>
      </c>
      <c r="C38" s="515" t="s">
        <v>914</v>
      </c>
      <c r="D38" s="881" t="s">
        <v>915</v>
      </c>
      <c r="E38" s="883"/>
      <c r="F38" s="883"/>
    </row>
    <row r="39" spans="1:6" ht="38.25" x14ac:dyDescent="0.2">
      <c r="A39" s="515">
        <v>284</v>
      </c>
      <c r="B39" s="516" t="s">
        <v>916</v>
      </c>
      <c r="C39" s="515" t="s">
        <v>917</v>
      </c>
      <c r="D39" s="881" t="s">
        <v>918</v>
      </c>
      <c r="E39" s="883"/>
      <c r="F39" s="883"/>
    </row>
    <row r="40" spans="1:6" x14ac:dyDescent="0.2">
      <c r="A40" s="515">
        <v>286</v>
      </c>
      <c r="B40" s="516" t="s">
        <v>919</v>
      </c>
      <c r="C40" s="515" t="s">
        <v>920</v>
      </c>
      <c r="D40" s="881" t="s">
        <v>921</v>
      </c>
      <c r="E40" s="883"/>
      <c r="F40" s="883"/>
    </row>
    <row r="41" spans="1:6" x14ac:dyDescent="0.2">
      <c r="A41" s="515">
        <v>288</v>
      </c>
      <c r="B41" s="516" t="s">
        <v>922</v>
      </c>
      <c r="C41" s="515" t="s">
        <v>923</v>
      </c>
      <c r="D41" s="881" t="s">
        <v>924</v>
      </c>
      <c r="E41" s="883"/>
      <c r="F41" s="883"/>
    </row>
    <row r="42" spans="1:6" x14ac:dyDescent="0.2">
      <c r="A42" s="515">
        <v>279</v>
      </c>
      <c r="B42" s="516" t="s">
        <v>881</v>
      </c>
      <c r="C42" s="515" t="s">
        <v>925</v>
      </c>
      <c r="D42" s="881" t="s">
        <v>926</v>
      </c>
      <c r="E42" s="883"/>
      <c r="F42" s="883"/>
    </row>
    <row r="43" spans="1:6" x14ac:dyDescent="0.2">
      <c r="A43" s="515">
        <v>285</v>
      </c>
      <c r="B43" s="516" t="s">
        <v>927</v>
      </c>
      <c r="C43" s="515" t="s">
        <v>928</v>
      </c>
      <c r="D43" s="881" t="s">
        <v>929</v>
      </c>
      <c r="E43" s="883"/>
      <c r="F43" s="883"/>
    </row>
    <row r="44" spans="1:6" ht="63.75" x14ac:dyDescent="0.2">
      <c r="A44" s="515">
        <v>289</v>
      </c>
      <c r="B44" s="516" t="s">
        <v>930</v>
      </c>
      <c r="C44" s="515" t="s">
        <v>931</v>
      </c>
      <c r="D44" s="881" t="s">
        <v>932</v>
      </c>
      <c r="E44" s="883"/>
      <c r="F44" s="883"/>
    </row>
    <row r="45" spans="1:6" x14ac:dyDescent="0.2">
      <c r="A45" s="515">
        <v>290</v>
      </c>
      <c r="B45" s="516" t="s">
        <v>933</v>
      </c>
      <c r="C45" s="515" t="s">
        <v>934</v>
      </c>
      <c r="D45" s="881" t="s">
        <v>935</v>
      </c>
      <c r="E45" s="883"/>
      <c r="F45" s="883"/>
    </row>
    <row r="46" spans="1:6" x14ac:dyDescent="0.2">
      <c r="A46" s="515">
        <v>293</v>
      </c>
      <c r="B46" s="516" t="s">
        <v>936</v>
      </c>
      <c r="C46" s="515" t="s">
        <v>937</v>
      </c>
      <c r="D46" s="881" t="s">
        <v>938</v>
      </c>
      <c r="E46" s="883"/>
      <c r="F46" s="883"/>
    </row>
    <row r="47" spans="1:6" x14ac:dyDescent="0.2">
      <c r="A47" s="515">
        <v>294</v>
      </c>
      <c r="B47" s="516" t="s">
        <v>933</v>
      </c>
      <c r="C47" s="515" t="s">
        <v>939</v>
      </c>
      <c r="D47" s="881" t="s">
        <v>940</v>
      </c>
      <c r="E47" s="883"/>
      <c r="F47" s="883"/>
    </row>
    <row r="48" spans="1:6" x14ac:dyDescent="0.2">
      <c r="A48" s="515">
        <v>295</v>
      </c>
      <c r="B48" s="516" t="s">
        <v>941</v>
      </c>
      <c r="C48" s="515" t="s">
        <v>942</v>
      </c>
      <c r="D48" s="881" t="s">
        <v>943</v>
      </c>
      <c r="E48" s="883"/>
      <c r="F48" s="883"/>
    </row>
    <row r="49" spans="1:6" x14ac:dyDescent="0.2">
      <c r="A49" s="515">
        <v>296</v>
      </c>
      <c r="B49" s="516" t="s">
        <v>881</v>
      </c>
      <c r="C49" s="515" t="s">
        <v>944</v>
      </c>
      <c r="D49" s="881" t="s">
        <v>901</v>
      </c>
      <c r="E49" s="883"/>
      <c r="F49" s="883"/>
    </row>
    <row r="50" spans="1:6" x14ac:dyDescent="0.2">
      <c r="A50" s="515">
        <v>297</v>
      </c>
      <c r="B50" s="516" t="s">
        <v>945</v>
      </c>
      <c r="C50" s="515" t="s">
        <v>946</v>
      </c>
      <c r="D50" s="881" t="s">
        <v>947</v>
      </c>
      <c r="E50" s="883"/>
      <c r="F50" s="883"/>
    </row>
    <row r="51" spans="1:6" x14ac:dyDescent="0.2">
      <c r="A51" s="515">
        <v>298</v>
      </c>
      <c r="B51" s="516" t="s">
        <v>881</v>
      </c>
      <c r="C51" s="515" t="s">
        <v>948</v>
      </c>
      <c r="D51" s="881" t="s">
        <v>901</v>
      </c>
      <c r="E51" s="883"/>
      <c r="F51" s="883"/>
    </row>
    <row r="52" spans="1:6" x14ac:dyDescent="0.2">
      <c r="A52" s="515">
        <v>299</v>
      </c>
      <c r="B52" s="516" t="s">
        <v>796</v>
      </c>
      <c r="C52" s="515" t="s">
        <v>949</v>
      </c>
      <c r="D52" s="881" t="s">
        <v>950</v>
      </c>
      <c r="E52" s="883"/>
      <c r="F52" s="883"/>
    </row>
    <row r="53" spans="1:6" ht="25.5" x14ac:dyDescent="0.2">
      <c r="A53" s="515">
        <v>301</v>
      </c>
      <c r="B53" s="516" t="s">
        <v>951</v>
      </c>
      <c r="C53" s="515" t="s">
        <v>952</v>
      </c>
      <c r="D53" s="881" t="s">
        <v>953</v>
      </c>
      <c r="E53" s="883"/>
      <c r="F53" s="883"/>
    </row>
    <row r="54" spans="1:6" ht="25.5" x14ac:dyDescent="0.2">
      <c r="A54" s="515">
        <v>303</v>
      </c>
      <c r="B54" s="516" t="s">
        <v>954</v>
      </c>
      <c r="C54" s="515" t="s">
        <v>955</v>
      </c>
      <c r="D54" s="881" t="s">
        <v>956</v>
      </c>
      <c r="E54" s="883"/>
      <c r="F54" s="883"/>
    </row>
    <row r="55" spans="1:6" ht="25.5" x14ac:dyDescent="0.2">
      <c r="A55" s="515">
        <v>304</v>
      </c>
      <c r="B55" s="516"/>
      <c r="C55" s="515" t="s">
        <v>957</v>
      </c>
      <c r="D55" s="881" t="s">
        <v>958</v>
      </c>
      <c r="E55" s="883"/>
      <c r="F55" s="883"/>
    </row>
    <row r="56" spans="1:6" x14ac:dyDescent="0.2">
      <c r="A56" s="515">
        <v>305</v>
      </c>
      <c r="B56" s="516" t="s">
        <v>959</v>
      </c>
      <c r="C56" s="515" t="s">
        <v>960</v>
      </c>
      <c r="D56" s="881" t="s">
        <v>961</v>
      </c>
      <c r="E56" s="883"/>
      <c r="F56" s="883"/>
    </row>
    <row r="57" spans="1:6" x14ac:dyDescent="0.2">
      <c r="A57" s="515">
        <v>306</v>
      </c>
      <c r="B57" s="516" t="s">
        <v>962</v>
      </c>
      <c r="C57" s="515" t="s">
        <v>963</v>
      </c>
      <c r="D57" s="881" t="s">
        <v>964</v>
      </c>
      <c r="E57" s="883"/>
      <c r="F57" s="883"/>
    </row>
    <row r="58" spans="1:6" x14ac:dyDescent="0.2">
      <c r="A58" s="515">
        <v>300</v>
      </c>
      <c r="B58" s="516" t="s">
        <v>965</v>
      </c>
      <c r="C58" s="515" t="s">
        <v>966</v>
      </c>
      <c r="D58" s="881" t="s">
        <v>967</v>
      </c>
      <c r="E58" s="883"/>
      <c r="F58" s="883"/>
    </row>
    <row r="59" spans="1:6" x14ac:dyDescent="0.2">
      <c r="A59" s="515">
        <v>307</v>
      </c>
      <c r="B59" s="516" t="s">
        <v>968</v>
      </c>
      <c r="C59" s="515" t="s">
        <v>969</v>
      </c>
      <c r="D59" s="881" t="s">
        <v>970</v>
      </c>
      <c r="E59" s="883"/>
      <c r="F59" s="883"/>
    </row>
    <row r="60" spans="1:6" x14ac:dyDescent="0.2">
      <c r="A60" s="515">
        <v>308</v>
      </c>
      <c r="B60" s="516" t="s">
        <v>971</v>
      </c>
      <c r="C60" s="515" t="s">
        <v>972</v>
      </c>
      <c r="D60" s="881" t="s">
        <v>973</v>
      </c>
      <c r="E60" s="883"/>
      <c r="F60" s="883"/>
    </row>
    <row r="61" spans="1:6" x14ac:dyDescent="0.2">
      <c r="A61" s="515">
        <v>310</v>
      </c>
      <c r="B61" s="516" t="s">
        <v>864</v>
      </c>
      <c r="C61" s="515" t="s">
        <v>974</v>
      </c>
      <c r="D61" s="881" t="s">
        <v>975</v>
      </c>
      <c r="E61" s="883"/>
      <c r="F61" s="883"/>
    </row>
    <row r="62" spans="1:6" x14ac:dyDescent="0.2">
      <c r="A62" s="515">
        <v>309</v>
      </c>
      <c r="B62" s="516" t="s">
        <v>976</v>
      </c>
      <c r="C62" s="515"/>
      <c r="D62" s="881" t="s">
        <v>977</v>
      </c>
      <c r="E62" s="883"/>
      <c r="F62" s="883"/>
    </row>
    <row r="63" spans="1:6" x14ac:dyDescent="0.2">
      <c r="A63" s="515">
        <v>311</v>
      </c>
      <c r="B63" s="516" t="s">
        <v>922</v>
      </c>
      <c r="C63" s="515" t="s">
        <v>978</v>
      </c>
      <c r="D63" s="881" t="s">
        <v>924</v>
      </c>
      <c r="E63" s="883"/>
      <c r="F63" s="883"/>
    </row>
    <row r="64" spans="1:6" x14ac:dyDescent="0.2">
      <c r="A64" s="515">
        <v>314</v>
      </c>
      <c r="B64" s="516" t="s">
        <v>962</v>
      </c>
      <c r="C64" s="515" t="s">
        <v>979</v>
      </c>
      <c r="D64" s="881" t="s">
        <v>964</v>
      </c>
      <c r="E64" s="883"/>
      <c r="F64" s="883"/>
    </row>
    <row r="65" spans="1:6" ht="25.5" x14ac:dyDescent="0.2">
      <c r="A65" s="515">
        <v>317</v>
      </c>
      <c r="B65" s="516" t="s">
        <v>980</v>
      </c>
      <c r="C65" s="515" t="s">
        <v>981</v>
      </c>
      <c r="D65" s="881" t="s">
        <v>982</v>
      </c>
      <c r="E65" s="883"/>
      <c r="F65" s="883"/>
    </row>
    <row r="66" spans="1:6" x14ac:dyDescent="0.2">
      <c r="A66" s="515">
        <v>316</v>
      </c>
      <c r="B66" s="516" t="s">
        <v>983</v>
      </c>
      <c r="C66" s="515" t="s">
        <v>984</v>
      </c>
      <c r="D66" s="881" t="s">
        <v>985</v>
      </c>
      <c r="E66" s="883"/>
      <c r="F66" s="883"/>
    </row>
    <row r="67" spans="1:6" ht="25.5" x14ac:dyDescent="0.2">
      <c r="A67" s="515">
        <v>318</v>
      </c>
      <c r="B67" s="516" t="s">
        <v>986</v>
      </c>
      <c r="C67" s="515" t="s">
        <v>987</v>
      </c>
      <c r="D67" s="881" t="s">
        <v>988</v>
      </c>
      <c r="E67" s="883"/>
      <c r="F67" s="883"/>
    </row>
    <row r="68" spans="1:6" x14ac:dyDescent="0.2">
      <c r="A68" s="515">
        <v>319</v>
      </c>
      <c r="B68" s="516" t="s">
        <v>764</v>
      </c>
      <c r="C68" s="515" t="s">
        <v>989</v>
      </c>
      <c r="D68" s="881" t="s">
        <v>887</v>
      </c>
      <c r="E68" s="883"/>
      <c r="F68" s="883"/>
    </row>
    <row r="69" spans="1:6" ht="25.5" x14ac:dyDescent="0.2">
      <c r="A69" s="515">
        <v>320</v>
      </c>
      <c r="B69" s="516" t="s">
        <v>990</v>
      </c>
      <c r="C69" s="515" t="s">
        <v>991</v>
      </c>
      <c r="D69" s="881" t="s">
        <v>992</v>
      </c>
      <c r="E69" s="883"/>
      <c r="F69" s="883"/>
    </row>
    <row r="70" spans="1:6" x14ac:dyDescent="0.2">
      <c r="A70" s="515">
        <v>321</v>
      </c>
      <c r="B70" s="516" t="s">
        <v>993</v>
      </c>
      <c r="C70" s="515" t="s">
        <v>994</v>
      </c>
      <c r="D70" s="881" t="s">
        <v>995</v>
      </c>
      <c r="E70" s="883"/>
      <c r="F70" s="883"/>
    </row>
    <row r="71" spans="1:6" x14ac:dyDescent="0.2">
      <c r="A71" s="515">
        <v>323</v>
      </c>
      <c r="B71" s="516" t="s">
        <v>996</v>
      </c>
      <c r="C71" s="515" t="s">
        <v>803</v>
      </c>
      <c r="D71" s="881" t="s">
        <v>804</v>
      </c>
      <c r="E71" s="883"/>
      <c r="F71" s="883"/>
    </row>
    <row r="72" spans="1:6" ht="25.5" x14ac:dyDescent="0.2">
      <c r="A72" s="515">
        <v>324</v>
      </c>
      <c r="B72" s="516" t="s">
        <v>997</v>
      </c>
      <c r="C72" s="515" t="s">
        <v>998</v>
      </c>
      <c r="D72" s="881" t="s">
        <v>999</v>
      </c>
      <c r="E72" s="883"/>
      <c r="F72" s="883"/>
    </row>
    <row r="73" spans="1:6" x14ac:dyDescent="0.2">
      <c r="A73" s="515">
        <v>327</v>
      </c>
      <c r="B73" s="516" t="s">
        <v>1000</v>
      </c>
      <c r="C73" s="515" t="s">
        <v>1001</v>
      </c>
      <c r="D73" s="881" t="s">
        <v>1002</v>
      </c>
      <c r="E73" s="883"/>
      <c r="F73" s="883"/>
    </row>
    <row r="74" spans="1:6" x14ac:dyDescent="0.2">
      <c r="A74" s="515">
        <v>325</v>
      </c>
      <c r="B74" s="516" t="s">
        <v>1003</v>
      </c>
      <c r="C74" s="515" t="s">
        <v>1004</v>
      </c>
      <c r="D74" s="881" t="s">
        <v>1005</v>
      </c>
      <c r="E74" s="883"/>
      <c r="F74" s="883"/>
    </row>
    <row r="75" spans="1:6" ht="51" x14ac:dyDescent="0.2">
      <c r="A75" s="515">
        <v>328</v>
      </c>
      <c r="B75" s="516" t="s">
        <v>1006</v>
      </c>
      <c r="C75" s="515"/>
      <c r="D75" s="881" t="s">
        <v>1007</v>
      </c>
      <c r="E75" s="883"/>
      <c r="F75" s="883"/>
    </row>
    <row r="76" spans="1:6" ht="25.5" x14ac:dyDescent="0.2">
      <c r="A76" s="515">
        <v>329</v>
      </c>
      <c r="B76" s="516" t="s">
        <v>1008</v>
      </c>
      <c r="C76" s="515" t="s">
        <v>1009</v>
      </c>
      <c r="D76" s="881" t="s">
        <v>1010</v>
      </c>
      <c r="E76" s="883"/>
      <c r="F76" s="883"/>
    </row>
    <row r="77" spans="1:6" ht="25.5" x14ac:dyDescent="0.2">
      <c r="A77" s="515">
        <v>330</v>
      </c>
      <c r="B77" s="516" t="s">
        <v>997</v>
      </c>
      <c r="C77" s="515" t="s">
        <v>1011</v>
      </c>
      <c r="D77" s="881" t="s">
        <v>1012</v>
      </c>
      <c r="E77" s="883"/>
      <c r="F77" s="883"/>
    </row>
    <row r="78" spans="1:6" ht="25.5" x14ac:dyDescent="0.2">
      <c r="A78" s="515">
        <v>332</v>
      </c>
      <c r="B78" s="516" t="s">
        <v>1013</v>
      </c>
      <c r="C78" s="515" t="s">
        <v>1014</v>
      </c>
      <c r="D78" s="881" t="s">
        <v>1015</v>
      </c>
      <c r="E78" s="883"/>
      <c r="F78" s="883"/>
    </row>
    <row r="79" spans="1:6" ht="25.5" x14ac:dyDescent="0.2">
      <c r="A79" s="515">
        <v>333</v>
      </c>
      <c r="B79" s="516" t="s">
        <v>997</v>
      </c>
      <c r="C79" s="515" t="s">
        <v>1016</v>
      </c>
      <c r="D79" s="881" t="s">
        <v>1017</v>
      </c>
      <c r="E79" s="883"/>
      <c r="F79" s="883"/>
    </row>
    <row r="80" spans="1:6" ht="25.5" x14ac:dyDescent="0.2">
      <c r="A80" s="515">
        <v>334</v>
      </c>
      <c r="B80" s="516" t="s">
        <v>1018</v>
      </c>
      <c r="C80" s="515" t="s">
        <v>1019</v>
      </c>
      <c r="D80" s="881" t="s">
        <v>1020</v>
      </c>
      <c r="E80" s="883"/>
      <c r="F80" s="883"/>
    </row>
    <row r="81" spans="1:6" x14ac:dyDescent="0.2">
      <c r="A81" s="515">
        <v>336</v>
      </c>
      <c r="B81" s="516" t="s">
        <v>1021</v>
      </c>
      <c r="C81" s="515" t="s">
        <v>1022</v>
      </c>
      <c r="D81" s="881" t="s">
        <v>1023</v>
      </c>
      <c r="E81" s="883"/>
      <c r="F81" s="883"/>
    </row>
    <row r="82" spans="1:6" x14ac:dyDescent="0.2">
      <c r="A82" s="515">
        <v>337</v>
      </c>
      <c r="B82" s="516" t="s">
        <v>1024</v>
      </c>
      <c r="C82" s="515" t="s">
        <v>1025</v>
      </c>
      <c r="D82" s="881" t="s">
        <v>778</v>
      </c>
      <c r="E82" s="883"/>
      <c r="F82" s="883"/>
    </row>
    <row r="83" spans="1:6" ht="25.5" x14ac:dyDescent="0.2">
      <c r="A83" s="515">
        <v>338</v>
      </c>
      <c r="B83" s="516" t="s">
        <v>1026</v>
      </c>
      <c r="C83" s="515" t="s">
        <v>1027</v>
      </c>
      <c r="D83" s="881" t="s">
        <v>1028</v>
      </c>
      <c r="E83" s="883"/>
      <c r="F83" s="883"/>
    </row>
    <row r="84" spans="1:6" x14ac:dyDescent="0.2">
      <c r="A84" s="199" t="s">
        <v>54</v>
      </c>
    </row>
  </sheetData>
  <mergeCells count="4">
    <mergeCell ref="A5:A6"/>
    <mergeCell ref="B5:B6"/>
    <mergeCell ref="C5:C6"/>
    <mergeCell ref="D5:D6"/>
  </mergeCells>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F15431-89FF-4D9E-A52D-B4FBF1EDB798}">
  <dimension ref="A1:E38"/>
  <sheetViews>
    <sheetView workbookViewId="0"/>
  </sheetViews>
  <sheetFormatPr baseColWidth="10" defaultRowHeight="12.75" x14ac:dyDescent="0.2"/>
  <cols>
    <col min="1" max="16384" width="11.42578125" style="4"/>
  </cols>
  <sheetData>
    <row r="1" spans="1:5" x14ac:dyDescent="0.2">
      <c r="A1" s="17" t="s">
        <v>1044</v>
      </c>
    </row>
    <row r="2" spans="1:5" x14ac:dyDescent="0.2">
      <c r="A2" s="17" t="s">
        <v>636</v>
      </c>
      <c r="B2" s="17"/>
    </row>
    <row r="3" spans="1:5" x14ac:dyDescent="0.2">
      <c r="A3" s="4" t="s">
        <v>15</v>
      </c>
    </row>
    <row r="4" spans="1:5" x14ac:dyDescent="0.2">
      <c r="A4" s="608"/>
      <c r="B4" s="822"/>
      <c r="C4" s="822"/>
      <c r="D4" s="822"/>
      <c r="E4" s="822"/>
    </row>
    <row r="5" spans="1:5" ht="25.5" x14ac:dyDescent="0.2">
      <c r="A5" s="260" t="s">
        <v>637</v>
      </c>
      <c r="B5" s="846" t="s">
        <v>638</v>
      </c>
      <c r="C5" s="846" t="s">
        <v>639</v>
      </c>
      <c r="D5" s="846" t="s">
        <v>640</v>
      </c>
      <c r="E5" s="76" t="s">
        <v>641</v>
      </c>
    </row>
    <row r="6" spans="1:5" x14ac:dyDescent="0.2">
      <c r="A6" s="1094" t="s">
        <v>642</v>
      </c>
      <c r="B6" s="843" t="s">
        <v>643</v>
      </c>
      <c r="C6" s="329">
        <v>19.2</v>
      </c>
      <c r="D6" s="356">
        <v>18.850000000000001</v>
      </c>
      <c r="E6" s="844">
        <v>-0.34999999999999787</v>
      </c>
    </row>
    <row r="7" spans="1:5" x14ac:dyDescent="0.2">
      <c r="A7" s="1094"/>
      <c r="B7" s="830" t="s">
        <v>644</v>
      </c>
      <c r="C7" s="665">
        <v>24.9</v>
      </c>
      <c r="D7" s="665">
        <v>25.299999999999997</v>
      </c>
      <c r="E7" s="845">
        <v>0.39999999999999858</v>
      </c>
    </row>
    <row r="8" spans="1:5" x14ac:dyDescent="0.2">
      <c r="A8" s="1094"/>
      <c r="B8" s="843" t="s">
        <v>645</v>
      </c>
      <c r="C8" s="356">
        <v>-5.7</v>
      </c>
      <c r="D8" s="356">
        <v>-6.5</v>
      </c>
      <c r="E8" s="662">
        <v>-0.79999999999999982</v>
      </c>
    </row>
    <row r="9" spans="1:5" x14ac:dyDescent="0.2">
      <c r="A9" s="1046" t="s">
        <v>646</v>
      </c>
      <c r="B9" s="847" t="s">
        <v>643</v>
      </c>
      <c r="C9" s="848">
        <v>20.8</v>
      </c>
      <c r="D9" s="848">
        <v>17.100000000000001</v>
      </c>
      <c r="E9" s="849">
        <v>-3.6999999999999993</v>
      </c>
    </row>
    <row r="10" spans="1:5" x14ac:dyDescent="0.2">
      <c r="A10" s="1094"/>
      <c r="B10" s="830" t="s">
        <v>644</v>
      </c>
      <c r="C10" s="664">
        <v>25.1</v>
      </c>
      <c r="D10" s="664">
        <v>22.8</v>
      </c>
      <c r="E10" s="663">
        <v>-2.3000000000000007</v>
      </c>
    </row>
    <row r="11" spans="1:5" x14ac:dyDescent="0.2">
      <c r="A11" s="1047"/>
      <c r="B11" s="830" t="s">
        <v>645</v>
      </c>
      <c r="C11" s="664">
        <v>-4.5</v>
      </c>
      <c r="D11" s="664">
        <v>-5.6</v>
      </c>
      <c r="E11" s="663">
        <v>-1.0999999999999996</v>
      </c>
    </row>
    <row r="12" spans="1:5" x14ac:dyDescent="0.2">
      <c r="A12" s="1094" t="s">
        <v>647</v>
      </c>
      <c r="B12" s="843" t="s">
        <v>643</v>
      </c>
      <c r="C12" s="356">
        <v>38.4</v>
      </c>
      <c r="D12" s="356">
        <v>38.1</v>
      </c>
      <c r="E12" s="662">
        <v>-0.29999999999999716</v>
      </c>
    </row>
    <row r="13" spans="1:5" x14ac:dyDescent="0.2">
      <c r="A13" s="1094"/>
      <c r="B13" s="830" t="s">
        <v>644</v>
      </c>
      <c r="C13" s="664">
        <v>40.4</v>
      </c>
      <c r="D13" s="664">
        <v>40.1</v>
      </c>
      <c r="E13" s="663">
        <v>-0.29999999999999716</v>
      </c>
    </row>
    <row r="14" spans="1:5" x14ac:dyDescent="0.2">
      <c r="A14" s="1094"/>
      <c r="B14" s="843" t="s">
        <v>645</v>
      </c>
      <c r="C14" s="356">
        <v>-2</v>
      </c>
      <c r="D14" s="356">
        <v>-2</v>
      </c>
      <c r="E14" s="662">
        <v>0</v>
      </c>
    </row>
    <row r="15" spans="1:5" x14ac:dyDescent="0.2">
      <c r="A15" s="1046" t="s">
        <v>648</v>
      </c>
      <c r="B15" s="847" t="s">
        <v>643</v>
      </c>
      <c r="C15" s="848">
        <v>21.212108682811579</v>
      </c>
      <c r="D15" s="848">
        <v>22.1</v>
      </c>
      <c r="E15" s="849">
        <v>0.88789131718842285</v>
      </c>
    </row>
    <row r="16" spans="1:5" x14ac:dyDescent="0.2">
      <c r="A16" s="1094"/>
      <c r="B16" s="830" t="s">
        <v>644</v>
      </c>
      <c r="C16" s="664">
        <v>26.112108682811581</v>
      </c>
      <c r="D16" s="664">
        <v>27</v>
      </c>
      <c r="E16" s="663">
        <v>0.88789131718841929</v>
      </c>
    </row>
    <row r="17" spans="1:5" x14ac:dyDescent="0.2">
      <c r="A17" s="1047"/>
      <c r="B17" s="830" t="s">
        <v>645</v>
      </c>
      <c r="C17" s="664">
        <v>-4.9000000000000004</v>
      </c>
      <c r="D17" s="664">
        <v>-5</v>
      </c>
      <c r="E17" s="663">
        <v>-9.9999999999999645E-2</v>
      </c>
    </row>
    <row r="18" spans="1:5" x14ac:dyDescent="0.2">
      <c r="A18" s="1094" t="s">
        <v>649</v>
      </c>
      <c r="B18" s="843" t="s">
        <v>643</v>
      </c>
      <c r="C18" s="356">
        <v>15.3</v>
      </c>
      <c r="D18" s="356">
        <v>15.3</v>
      </c>
      <c r="E18" s="662">
        <v>0</v>
      </c>
    </row>
    <row r="19" spans="1:5" x14ac:dyDescent="0.2">
      <c r="A19" s="1094"/>
      <c r="B19" s="830" t="s">
        <v>644</v>
      </c>
      <c r="C19" s="664">
        <v>16.8</v>
      </c>
      <c r="D19" s="664">
        <v>17.899999999999999</v>
      </c>
      <c r="E19" s="663">
        <v>1.0999999999999979</v>
      </c>
    </row>
    <row r="20" spans="1:5" x14ac:dyDescent="0.2">
      <c r="A20" s="1094"/>
      <c r="B20" s="843" t="s">
        <v>645</v>
      </c>
      <c r="C20" s="356">
        <v>-1.5</v>
      </c>
      <c r="D20" s="356">
        <v>-2.6</v>
      </c>
      <c r="E20" s="662">
        <v>-1.1000000000000001</v>
      </c>
    </row>
    <row r="21" spans="1:5" x14ac:dyDescent="0.2">
      <c r="A21" s="1046" t="s">
        <v>650</v>
      </c>
      <c r="B21" s="847" t="s">
        <v>643</v>
      </c>
      <c r="C21" s="848">
        <v>20.549617577329652</v>
      </c>
      <c r="D21" s="848">
        <v>19.531010197898816</v>
      </c>
      <c r="E21" s="849">
        <v>-1.0186073794308363</v>
      </c>
    </row>
    <row r="22" spans="1:5" x14ac:dyDescent="0.2">
      <c r="A22" s="1094"/>
      <c r="B22" s="830" t="s">
        <v>644</v>
      </c>
      <c r="C22" s="664">
        <v>22.654424348105874</v>
      </c>
      <c r="D22" s="664">
        <v>22.19722867389261</v>
      </c>
      <c r="E22" s="663">
        <v>-0.45719567421326346</v>
      </c>
    </row>
    <row r="23" spans="1:5" x14ac:dyDescent="0.2">
      <c r="A23" s="1047"/>
      <c r="B23" s="830" t="s">
        <v>645</v>
      </c>
      <c r="C23" s="664">
        <v>-2.1048067707762215</v>
      </c>
      <c r="D23" s="664">
        <v>-2.6662184759937944</v>
      </c>
      <c r="E23" s="663">
        <v>-0.56141170521757289</v>
      </c>
    </row>
    <row r="24" spans="1:5" x14ac:dyDescent="0.2">
      <c r="A24" s="1094" t="s">
        <v>651</v>
      </c>
      <c r="B24" s="843" t="s">
        <v>643</v>
      </c>
      <c r="C24" s="356">
        <v>26</v>
      </c>
      <c r="D24" s="356">
        <v>28</v>
      </c>
      <c r="E24" s="662">
        <v>2</v>
      </c>
    </row>
    <row r="25" spans="1:5" x14ac:dyDescent="0.2">
      <c r="A25" s="1094"/>
      <c r="B25" s="830" t="s">
        <v>644</v>
      </c>
      <c r="C25" s="664">
        <v>28.6</v>
      </c>
      <c r="D25" s="664">
        <v>30.9</v>
      </c>
      <c r="E25" s="663">
        <v>2.2999999999999972</v>
      </c>
    </row>
    <row r="26" spans="1:5" x14ac:dyDescent="0.2">
      <c r="A26" s="1094"/>
      <c r="B26" s="843" t="s">
        <v>645</v>
      </c>
      <c r="C26" s="356">
        <v>-2.6</v>
      </c>
      <c r="D26" s="356">
        <v>-3</v>
      </c>
      <c r="E26" s="662">
        <v>-0.39999999999999991</v>
      </c>
    </row>
    <row r="27" spans="1:5" x14ac:dyDescent="0.2">
      <c r="A27" s="1095" t="s">
        <v>652</v>
      </c>
      <c r="B27" s="850" t="s">
        <v>643</v>
      </c>
      <c r="C27" s="851"/>
      <c r="D27" s="851"/>
      <c r="E27" s="852">
        <v>-0.35438800889177252</v>
      </c>
    </row>
    <row r="28" spans="1:5" x14ac:dyDescent="0.2">
      <c r="A28" s="1096"/>
      <c r="B28" s="853" t="s">
        <v>644</v>
      </c>
      <c r="C28" s="854"/>
      <c r="D28" s="854"/>
      <c r="E28" s="855">
        <v>0.23295652042502166</v>
      </c>
    </row>
    <row r="29" spans="1:5" x14ac:dyDescent="0.2">
      <c r="A29" s="1097"/>
      <c r="B29" s="853" t="s">
        <v>645</v>
      </c>
      <c r="C29" s="854"/>
      <c r="D29" s="854"/>
      <c r="E29" s="855">
        <v>-0.58020167217393881</v>
      </c>
    </row>
    <row r="30" spans="1:5" ht="13.5" customHeight="1" x14ac:dyDescent="0.2">
      <c r="A30" s="1098" t="s">
        <v>653</v>
      </c>
      <c r="B30" s="1098"/>
      <c r="C30" s="1098"/>
      <c r="D30" s="1098"/>
      <c r="E30" s="1098"/>
    </row>
    <row r="31" spans="1:5" x14ac:dyDescent="0.2">
      <c r="A31" s="1098"/>
      <c r="B31" s="1098"/>
      <c r="C31" s="1098"/>
      <c r="D31" s="1098"/>
      <c r="E31" s="1098"/>
    </row>
    <row r="32" spans="1:5" x14ac:dyDescent="0.2">
      <c r="A32" s="1098"/>
      <c r="B32" s="1098"/>
      <c r="C32" s="1098"/>
      <c r="D32" s="1098"/>
      <c r="E32" s="1098"/>
    </row>
    <row r="33" spans="1:5" x14ac:dyDescent="0.2">
      <c r="A33" s="1098"/>
      <c r="B33" s="1098"/>
      <c r="C33" s="1098"/>
      <c r="D33" s="1098"/>
      <c r="E33" s="1098"/>
    </row>
    <row r="34" spans="1:5" x14ac:dyDescent="0.2">
      <c r="A34" s="1098"/>
      <c r="B34" s="1098"/>
      <c r="C34" s="1098"/>
      <c r="D34" s="1098"/>
      <c r="E34" s="1098"/>
    </row>
    <row r="35" spans="1:5" x14ac:dyDescent="0.2">
      <c r="A35" s="1098"/>
      <c r="B35" s="1098"/>
      <c r="C35" s="1098"/>
      <c r="D35" s="1098"/>
      <c r="E35" s="1098"/>
    </row>
    <row r="36" spans="1:5" x14ac:dyDescent="0.2">
      <c r="A36" s="1098"/>
      <c r="B36" s="1098"/>
      <c r="C36" s="1098"/>
      <c r="D36" s="1098"/>
      <c r="E36" s="1098"/>
    </row>
    <row r="37" spans="1:5" x14ac:dyDescent="0.2">
      <c r="A37" s="1098"/>
      <c r="B37" s="1098"/>
      <c r="C37" s="1098"/>
      <c r="D37" s="1098"/>
      <c r="E37" s="1098"/>
    </row>
    <row r="38" spans="1:5" x14ac:dyDescent="0.2">
      <c r="A38" s="1099" t="s">
        <v>54</v>
      </c>
      <c r="B38" s="1099"/>
      <c r="C38" s="1099"/>
      <c r="D38" s="1099"/>
      <c r="E38" s="1099"/>
    </row>
  </sheetData>
  <mergeCells count="10">
    <mergeCell ref="A24:A26"/>
    <mergeCell ref="A27:A29"/>
    <mergeCell ref="A30:E37"/>
    <mergeCell ref="A38:E38"/>
    <mergeCell ref="A6:A8"/>
    <mergeCell ref="A9:A11"/>
    <mergeCell ref="A12:A14"/>
    <mergeCell ref="A15:A17"/>
    <mergeCell ref="A18:A20"/>
    <mergeCell ref="A21:A23"/>
  </mergeCells>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5DE7C-76E7-486B-8EAF-9F325E591D3C}">
  <dimension ref="A1:I30"/>
  <sheetViews>
    <sheetView workbookViewId="0">
      <selection activeCell="A2" sqref="A2:I2"/>
    </sheetView>
  </sheetViews>
  <sheetFormatPr baseColWidth="10" defaultRowHeight="12.75" x14ac:dyDescent="0.2"/>
  <cols>
    <col min="1" max="1" width="18.140625" style="4" customWidth="1"/>
    <col min="2" max="2" width="8.140625" style="4" customWidth="1"/>
    <col min="3" max="3" width="11.42578125" style="4" customWidth="1"/>
    <col min="4" max="4" width="1.7109375" style="4" customWidth="1"/>
    <col min="5" max="5" width="8.5703125" style="4" customWidth="1"/>
    <col min="6" max="8" width="14.42578125" style="4" customWidth="1"/>
    <col min="9" max="9" width="17.28515625" style="4" customWidth="1"/>
    <col min="10" max="16384" width="11.42578125" style="4"/>
  </cols>
  <sheetData>
    <row r="1" spans="1:9" x14ac:dyDescent="0.2">
      <c r="A1" s="17" t="s">
        <v>1043</v>
      </c>
    </row>
    <row r="2" spans="1:9" x14ac:dyDescent="0.2">
      <c r="A2" s="1086" t="s">
        <v>655</v>
      </c>
      <c r="B2" s="1086"/>
      <c r="C2" s="1086"/>
      <c r="D2" s="1086"/>
      <c r="E2" s="1086"/>
      <c r="F2" s="1086"/>
      <c r="G2" s="1086"/>
      <c r="H2" s="1086"/>
      <c r="I2" s="1086"/>
    </row>
    <row r="3" spans="1:9" x14ac:dyDescent="0.2">
      <c r="A3" s="802"/>
      <c r="B3" s="802"/>
      <c r="C3" s="802"/>
      <c r="D3" s="802"/>
      <c r="E3" s="802"/>
      <c r="F3" s="802"/>
      <c r="G3" s="802"/>
      <c r="H3" s="802"/>
      <c r="I3" s="802"/>
    </row>
    <row r="4" spans="1:9" ht="25.5" x14ac:dyDescent="0.2">
      <c r="A4" s="795" t="s">
        <v>637</v>
      </c>
      <c r="B4" s="983" t="s">
        <v>656</v>
      </c>
      <c r="C4" s="983"/>
      <c r="D4" s="796"/>
      <c r="E4" s="796" t="s">
        <v>657</v>
      </c>
      <c r="F4" s="796" t="s">
        <v>658</v>
      </c>
      <c r="G4" s="796" t="s">
        <v>659</v>
      </c>
      <c r="H4" s="796" t="s">
        <v>660</v>
      </c>
      <c r="I4" s="858" t="s">
        <v>661</v>
      </c>
    </row>
    <row r="5" spans="1:9" ht="18" customHeight="1" x14ac:dyDescent="0.2">
      <c r="A5" s="1046" t="s">
        <v>642</v>
      </c>
      <c r="B5" s="1104" t="s">
        <v>454</v>
      </c>
      <c r="C5" s="1104"/>
      <c r="D5" s="832"/>
      <c r="E5" s="832" t="s">
        <v>662</v>
      </c>
      <c r="F5" s="832" t="s">
        <v>663</v>
      </c>
      <c r="G5" s="832" t="s">
        <v>615</v>
      </c>
      <c r="H5" s="859">
        <v>1.6724613710036307</v>
      </c>
      <c r="I5" s="857" t="s">
        <v>664</v>
      </c>
    </row>
    <row r="6" spans="1:9" ht="18" customHeight="1" x14ac:dyDescent="0.2">
      <c r="A6" s="1047"/>
      <c r="B6" s="1104" t="s">
        <v>665</v>
      </c>
      <c r="C6" s="1104"/>
      <c r="D6" s="831"/>
      <c r="E6" s="831" t="s">
        <v>666</v>
      </c>
      <c r="F6" s="833" t="s">
        <v>667</v>
      </c>
      <c r="G6" s="831"/>
      <c r="H6" s="831">
        <v>-0.08</v>
      </c>
      <c r="I6" s="856" t="s">
        <v>664</v>
      </c>
    </row>
    <row r="7" spans="1:9" ht="30" customHeight="1" x14ac:dyDescent="0.2">
      <c r="A7" s="690" t="s">
        <v>646</v>
      </c>
      <c r="B7" s="1108" t="s">
        <v>668</v>
      </c>
      <c r="C7" s="1102"/>
      <c r="D7" s="372"/>
      <c r="E7" s="372" t="s">
        <v>666</v>
      </c>
      <c r="F7" s="372">
        <v>-0.2</v>
      </c>
      <c r="G7" s="372" t="s">
        <v>615</v>
      </c>
      <c r="H7" s="372">
        <v>-0.2</v>
      </c>
      <c r="I7" s="691" t="s">
        <v>664</v>
      </c>
    </row>
    <row r="8" spans="1:9" ht="18" customHeight="1" x14ac:dyDescent="0.2">
      <c r="A8" s="1046" t="s">
        <v>647</v>
      </c>
      <c r="B8" s="1106" t="s">
        <v>665</v>
      </c>
      <c r="C8" s="1106"/>
      <c r="D8" s="832"/>
      <c r="E8" s="832" t="s">
        <v>666</v>
      </c>
      <c r="F8" s="666">
        <v>-1.9</v>
      </c>
      <c r="G8" s="832" t="s">
        <v>615</v>
      </c>
      <c r="H8" s="832">
        <v>-1.9</v>
      </c>
      <c r="I8" s="857" t="s">
        <v>669</v>
      </c>
    </row>
    <row r="9" spans="1:9" ht="18" customHeight="1" x14ac:dyDescent="0.2">
      <c r="A9" s="1047"/>
      <c r="B9" s="1107" t="s">
        <v>670</v>
      </c>
      <c r="C9" s="1107"/>
      <c r="D9" s="831"/>
      <c r="E9" s="831" t="s">
        <v>666</v>
      </c>
      <c r="F9" s="833">
        <v>40</v>
      </c>
      <c r="G9" s="831" t="s">
        <v>615</v>
      </c>
      <c r="H9" s="831">
        <v>52.2</v>
      </c>
      <c r="I9" s="856" t="s">
        <v>671</v>
      </c>
    </row>
    <row r="10" spans="1:9" ht="32.1" customHeight="1" x14ac:dyDescent="0.2">
      <c r="A10" s="690" t="s">
        <v>648</v>
      </c>
      <c r="B10" s="1108" t="s">
        <v>454</v>
      </c>
      <c r="C10" s="1102"/>
      <c r="D10" s="372"/>
      <c r="E10" s="372" t="s">
        <v>666</v>
      </c>
      <c r="F10" s="372">
        <v>9.8000000000000007</v>
      </c>
      <c r="G10" s="372" t="s">
        <v>615</v>
      </c>
      <c r="H10" s="372">
        <v>10.1</v>
      </c>
      <c r="I10" s="691" t="s">
        <v>671</v>
      </c>
    </row>
    <row r="11" spans="1:9" ht="18" customHeight="1" x14ac:dyDescent="0.2">
      <c r="A11" s="1046" t="s">
        <v>649</v>
      </c>
      <c r="B11" s="1104" t="s">
        <v>454</v>
      </c>
      <c r="C11" s="1104"/>
      <c r="D11" s="832"/>
      <c r="E11" s="832" t="s">
        <v>662</v>
      </c>
      <c r="F11" s="859">
        <v>8</v>
      </c>
      <c r="G11" s="859">
        <v>7.8</v>
      </c>
      <c r="H11" s="859">
        <v>7.249648531808206</v>
      </c>
      <c r="I11" s="857" t="s">
        <v>664</v>
      </c>
    </row>
    <row r="12" spans="1:9" ht="18" customHeight="1" x14ac:dyDescent="0.2">
      <c r="A12" s="1047"/>
      <c r="B12" s="1104" t="s">
        <v>665</v>
      </c>
      <c r="C12" s="1104"/>
      <c r="D12" s="831"/>
      <c r="E12" s="831" t="s">
        <v>666</v>
      </c>
      <c r="F12" s="831">
        <v>-1.5</v>
      </c>
      <c r="G12" s="831">
        <v>-2.6</v>
      </c>
      <c r="H12" s="831">
        <v>-2.6</v>
      </c>
      <c r="I12" s="857" t="s">
        <v>677</v>
      </c>
    </row>
    <row r="13" spans="1:9" x14ac:dyDescent="0.2">
      <c r="A13" s="1094" t="s">
        <v>650</v>
      </c>
      <c r="B13" s="1102" t="s">
        <v>454</v>
      </c>
      <c r="C13" s="831" t="s">
        <v>672</v>
      </c>
      <c r="D13" s="831"/>
      <c r="E13" s="831" t="s">
        <v>662</v>
      </c>
      <c r="F13" s="833">
        <v>4.7</v>
      </c>
      <c r="G13" s="833" t="s">
        <v>615</v>
      </c>
      <c r="H13" s="833">
        <v>2.2999999999999998</v>
      </c>
      <c r="I13" s="856" t="s">
        <v>664</v>
      </c>
    </row>
    <row r="14" spans="1:9" x14ac:dyDescent="0.2">
      <c r="A14" s="1094"/>
      <c r="B14" s="1103"/>
      <c r="C14" s="831" t="s">
        <v>673</v>
      </c>
      <c r="D14" s="831"/>
      <c r="E14" s="831" t="s">
        <v>662</v>
      </c>
      <c r="F14" s="833">
        <v>2.7</v>
      </c>
      <c r="G14" s="833" t="s">
        <v>615</v>
      </c>
      <c r="H14" s="833">
        <v>0.89999999999999991</v>
      </c>
      <c r="I14" s="856" t="s">
        <v>664</v>
      </c>
    </row>
    <row r="15" spans="1:9" ht="18" customHeight="1" x14ac:dyDescent="0.2">
      <c r="A15" s="1094"/>
      <c r="B15" s="1104" t="s">
        <v>665</v>
      </c>
      <c r="C15" s="1104"/>
      <c r="D15" s="832"/>
      <c r="E15" s="832" t="s">
        <v>666</v>
      </c>
      <c r="F15" s="666">
        <v>-1</v>
      </c>
      <c r="G15" s="832">
        <v>-2.8</v>
      </c>
      <c r="H15" s="666">
        <v>-2.8316974415311291</v>
      </c>
      <c r="I15" s="857" t="s">
        <v>677</v>
      </c>
    </row>
    <row r="16" spans="1:9" ht="18" customHeight="1" x14ac:dyDescent="0.2">
      <c r="A16" s="1094"/>
      <c r="B16" s="1105" t="s">
        <v>670</v>
      </c>
      <c r="C16" s="1105"/>
      <c r="D16" s="372"/>
      <c r="E16" s="372" t="s">
        <v>666</v>
      </c>
      <c r="F16" s="860">
        <v>38</v>
      </c>
      <c r="G16" s="372" t="s">
        <v>615</v>
      </c>
      <c r="H16" s="372">
        <v>33.200000000000003</v>
      </c>
      <c r="I16" s="691" t="s">
        <v>664</v>
      </c>
    </row>
    <row r="17" spans="1:9" ht="18" customHeight="1" x14ac:dyDescent="0.2">
      <c r="A17" s="1046" t="s">
        <v>651</v>
      </c>
      <c r="B17" s="1104" t="s">
        <v>454</v>
      </c>
      <c r="C17" s="1104"/>
      <c r="D17" s="832"/>
      <c r="E17" s="832" t="s">
        <v>662</v>
      </c>
      <c r="F17" s="859">
        <v>2.8</v>
      </c>
      <c r="G17" s="861" t="s">
        <v>615</v>
      </c>
      <c r="H17" s="859">
        <v>4.8</v>
      </c>
      <c r="I17" s="857" t="s">
        <v>671</v>
      </c>
    </row>
    <row r="18" spans="1:9" ht="30.75" customHeight="1" x14ac:dyDescent="0.2">
      <c r="A18" s="1094"/>
      <c r="B18" s="1106" t="s">
        <v>668</v>
      </c>
      <c r="C18" s="1104"/>
      <c r="D18" s="832"/>
      <c r="E18" s="832" t="s">
        <v>666</v>
      </c>
      <c r="F18" s="832">
        <v>-2.6</v>
      </c>
      <c r="G18" s="832">
        <v>-2.9</v>
      </c>
      <c r="H18" s="832">
        <v>-3.4</v>
      </c>
      <c r="I18" s="857" t="s">
        <v>671</v>
      </c>
    </row>
    <row r="19" spans="1:9" ht="18" customHeight="1" x14ac:dyDescent="0.2">
      <c r="A19" s="1047"/>
      <c r="B19" s="1104" t="s">
        <v>670</v>
      </c>
      <c r="C19" s="1104"/>
      <c r="D19" s="831"/>
      <c r="E19" s="831" t="s">
        <v>674</v>
      </c>
      <c r="F19" s="862">
        <v>2300</v>
      </c>
      <c r="G19" s="831" t="s">
        <v>615</v>
      </c>
      <c r="H19" s="862">
        <v>2294</v>
      </c>
      <c r="I19" s="856" t="s">
        <v>664</v>
      </c>
    </row>
    <row r="20" spans="1:9" ht="18" customHeight="1" x14ac:dyDescent="0.2">
      <c r="A20" s="1096" t="s">
        <v>661</v>
      </c>
      <c r="B20" s="1100" t="s">
        <v>675</v>
      </c>
      <c r="C20" s="1100"/>
      <c r="D20" s="766"/>
      <c r="E20" s="766" t="s">
        <v>100</v>
      </c>
      <c r="F20" s="863"/>
      <c r="G20" s="766"/>
      <c r="H20" s="863"/>
      <c r="I20" s="13">
        <v>51.190476190476197</v>
      </c>
    </row>
    <row r="21" spans="1:9" ht="18" customHeight="1" x14ac:dyDescent="0.2">
      <c r="A21" s="1097"/>
      <c r="B21" s="1101" t="s">
        <v>676</v>
      </c>
      <c r="C21" s="1101"/>
      <c r="D21" s="864"/>
      <c r="E21" s="864" t="s">
        <v>100</v>
      </c>
      <c r="F21" s="865"/>
      <c r="G21" s="864"/>
      <c r="H21" s="865"/>
      <c r="I21" s="15">
        <v>61.904761904761898</v>
      </c>
    </row>
    <row r="22" spans="1:9" x14ac:dyDescent="0.2">
      <c r="A22" s="4" t="s">
        <v>686</v>
      </c>
    </row>
    <row r="23" spans="1:9" x14ac:dyDescent="0.2">
      <c r="A23" s="4" t="s">
        <v>687</v>
      </c>
    </row>
    <row r="24" spans="1:9" ht="12.75" customHeight="1" x14ac:dyDescent="0.2">
      <c r="A24" s="1000" t="s">
        <v>688</v>
      </c>
      <c r="B24" s="1000"/>
      <c r="C24" s="1000"/>
      <c r="D24" s="1000"/>
      <c r="E24" s="1000"/>
      <c r="F24" s="1000"/>
      <c r="G24" s="1000"/>
      <c r="H24" s="1000"/>
      <c r="I24" s="1000"/>
    </row>
    <row r="25" spans="1:9" x14ac:dyDescent="0.2">
      <c r="A25" s="1000"/>
      <c r="B25" s="1000"/>
      <c r="C25" s="1000"/>
      <c r="D25" s="1000"/>
      <c r="E25" s="1000"/>
      <c r="F25" s="1000"/>
      <c r="G25" s="1000"/>
      <c r="H25" s="1000"/>
      <c r="I25" s="1000"/>
    </row>
    <row r="26" spans="1:9" x14ac:dyDescent="0.2">
      <c r="A26" s="1000"/>
      <c r="B26" s="1000"/>
      <c r="C26" s="1000"/>
      <c r="D26" s="1000"/>
      <c r="E26" s="1000"/>
      <c r="F26" s="1000"/>
      <c r="G26" s="1000"/>
      <c r="H26" s="1000"/>
      <c r="I26" s="1000"/>
    </row>
    <row r="27" spans="1:9" x14ac:dyDescent="0.2">
      <c r="A27" s="1000"/>
      <c r="B27" s="1000"/>
      <c r="C27" s="1000"/>
      <c r="D27" s="1000"/>
      <c r="E27" s="1000"/>
      <c r="F27" s="1000"/>
      <c r="G27" s="1000"/>
      <c r="H27" s="1000"/>
      <c r="I27" s="1000"/>
    </row>
    <row r="28" spans="1:9" x14ac:dyDescent="0.2">
      <c r="A28" s="1000"/>
      <c r="B28" s="1000"/>
      <c r="C28" s="1000"/>
      <c r="D28" s="1000"/>
      <c r="E28" s="1000"/>
      <c r="F28" s="1000"/>
      <c r="G28" s="1000"/>
      <c r="H28" s="1000"/>
      <c r="I28" s="1000"/>
    </row>
    <row r="29" spans="1:9" x14ac:dyDescent="0.2">
      <c r="A29" s="1000"/>
      <c r="B29" s="1000"/>
      <c r="C29" s="1000"/>
      <c r="D29" s="1000"/>
      <c r="E29" s="1000"/>
      <c r="F29" s="1000"/>
      <c r="G29" s="1000"/>
      <c r="H29" s="1000"/>
      <c r="I29" s="1000"/>
    </row>
    <row r="30" spans="1:9" x14ac:dyDescent="0.2">
      <c r="A30" s="4" t="s">
        <v>689</v>
      </c>
    </row>
  </sheetData>
  <mergeCells count="25">
    <mergeCell ref="B7:C7"/>
    <mergeCell ref="A2:I2"/>
    <mergeCell ref="B4:C4"/>
    <mergeCell ref="A5:A6"/>
    <mergeCell ref="B5:C5"/>
    <mergeCell ref="B6:C6"/>
    <mergeCell ref="A8:A9"/>
    <mergeCell ref="B8:C8"/>
    <mergeCell ref="B9:C9"/>
    <mergeCell ref="B10:C10"/>
    <mergeCell ref="A11:A12"/>
    <mergeCell ref="B11:C11"/>
    <mergeCell ref="B12:C12"/>
    <mergeCell ref="A20:A21"/>
    <mergeCell ref="B20:C20"/>
    <mergeCell ref="B21:C21"/>
    <mergeCell ref="A24:I29"/>
    <mergeCell ref="A13:A16"/>
    <mergeCell ref="B13:B14"/>
    <mergeCell ref="B15:C15"/>
    <mergeCell ref="B16:C16"/>
    <mergeCell ref="A17:A19"/>
    <mergeCell ref="B17:C17"/>
    <mergeCell ref="B18:C18"/>
    <mergeCell ref="B19:C19"/>
  </mergeCells>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FB2337-9095-46C9-8839-E042864F470B}">
  <dimension ref="A1:D43"/>
  <sheetViews>
    <sheetView workbookViewId="0"/>
  </sheetViews>
  <sheetFormatPr baseColWidth="10" defaultRowHeight="12.75" x14ac:dyDescent="0.2"/>
  <cols>
    <col min="1" max="1" width="27.42578125" style="4" customWidth="1"/>
    <col min="2" max="3" width="20.7109375" style="4" customWidth="1"/>
    <col min="4" max="4" width="95" style="4" customWidth="1"/>
    <col min="5" max="16384" width="11.42578125" style="4"/>
  </cols>
  <sheetData>
    <row r="1" spans="1:4" x14ac:dyDescent="0.2">
      <c r="A1" s="17" t="s">
        <v>654</v>
      </c>
    </row>
    <row r="2" spans="1:4" x14ac:dyDescent="0.2">
      <c r="A2" s="17" t="s">
        <v>526</v>
      </c>
    </row>
    <row r="3" spans="1:4" x14ac:dyDescent="0.2">
      <c r="A3" s="4" t="s">
        <v>403</v>
      </c>
    </row>
    <row r="5" spans="1:4" ht="38.25" x14ac:dyDescent="0.2">
      <c r="A5" s="606" t="s">
        <v>452</v>
      </c>
      <c r="B5" s="606" t="s">
        <v>453</v>
      </c>
      <c r="C5" s="606" t="s">
        <v>699</v>
      </c>
      <c r="D5" s="606" t="s">
        <v>455</v>
      </c>
    </row>
    <row r="6" spans="1:4" ht="57.75" x14ac:dyDescent="0.2">
      <c r="A6" s="606" t="s">
        <v>692</v>
      </c>
      <c r="B6" s="873">
        <v>552</v>
      </c>
      <c r="C6" s="873">
        <v>457</v>
      </c>
      <c r="D6" s="668" t="s">
        <v>730</v>
      </c>
    </row>
    <row r="7" spans="1:4" ht="115.5" x14ac:dyDescent="0.2">
      <c r="A7" s="606" t="s">
        <v>693</v>
      </c>
      <c r="B7" s="874">
        <v>82056</v>
      </c>
      <c r="C7" s="873">
        <v>9</v>
      </c>
      <c r="D7" s="668" t="s">
        <v>731</v>
      </c>
    </row>
    <row r="8" spans="1:4" ht="70.5" x14ac:dyDescent="0.2">
      <c r="A8" s="606" t="s">
        <v>694</v>
      </c>
      <c r="B8" s="874">
        <v>24372</v>
      </c>
      <c r="C8" s="873" t="s">
        <v>615</v>
      </c>
      <c r="D8" s="668" t="s">
        <v>732</v>
      </c>
    </row>
    <row r="9" spans="1:4" ht="90" x14ac:dyDescent="0.2">
      <c r="A9" s="606" t="s">
        <v>695</v>
      </c>
      <c r="B9" s="874">
        <v>19405</v>
      </c>
      <c r="C9" s="873" t="s">
        <v>615</v>
      </c>
      <c r="D9" s="668" t="s">
        <v>733</v>
      </c>
    </row>
    <row r="10" spans="1:4" ht="138.75" x14ac:dyDescent="0.2">
      <c r="A10" s="606" t="s">
        <v>696</v>
      </c>
      <c r="B10" s="874">
        <v>167060</v>
      </c>
      <c r="C10" s="874">
        <v>62578</v>
      </c>
      <c r="D10" s="668" t="s">
        <v>734</v>
      </c>
    </row>
    <row r="11" spans="1:4" ht="102.75" x14ac:dyDescent="0.2">
      <c r="A11" s="606" t="s">
        <v>697</v>
      </c>
      <c r="B11" s="874">
        <v>50019</v>
      </c>
      <c r="C11" s="873">
        <v>17</v>
      </c>
      <c r="D11" s="668" t="s">
        <v>735</v>
      </c>
    </row>
    <row r="12" spans="1:4" x14ac:dyDescent="0.2">
      <c r="A12" s="4" t="s">
        <v>698</v>
      </c>
      <c r="B12" s="322"/>
      <c r="C12" s="875"/>
      <c r="D12" s="3"/>
    </row>
    <row r="13" spans="1:4" x14ac:dyDescent="0.2">
      <c r="A13" s="4" t="s">
        <v>700</v>
      </c>
    </row>
    <row r="14" spans="1:4" x14ac:dyDescent="0.2">
      <c r="A14" s="4" t="s">
        <v>701</v>
      </c>
    </row>
    <row r="15" spans="1:4" x14ac:dyDescent="0.2">
      <c r="A15" s="4" t="s">
        <v>702</v>
      </c>
    </row>
    <row r="16" spans="1:4" x14ac:dyDescent="0.2">
      <c r="A16" s="4" t="s">
        <v>703</v>
      </c>
    </row>
    <row r="17" spans="1:1" x14ac:dyDescent="0.2">
      <c r="A17" s="4" t="s">
        <v>704</v>
      </c>
    </row>
    <row r="18" spans="1:1" x14ac:dyDescent="0.2">
      <c r="A18" s="4" t="s">
        <v>705</v>
      </c>
    </row>
    <row r="19" spans="1:1" x14ac:dyDescent="0.2">
      <c r="A19" s="4" t="s">
        <v>706</v>
      </c>
    </row>
    <row r="20" spans="1:1" x14ac:dyDescent="0.2">
      <c r="A20" s="4" t="s">
        <v>707</v>
      </c>
    </row>
    <row r="21" spans="1:1" x14ac:dyDescent="0.2">
      <c r="A21" s="4" t="s">
        <v>708</v>
      </c>
    </row>
    <row r="22" spans="1:1" x14ac:dyDescent="0.2">
      <c r="A22" s="4" t="s">
        <v>709</v>
      </c>
    </row>
    <row r="23" spans="1:1" x14ac:dyDescent="0.2">
      <c r="A23" s="4" t="s">
        <v>710</v>
      </c>
    </row>
    <row r="24" spans="1:1" x14ac:dyDescent="0.2">
      <c r="A24" s="4" t="s">
        <v>711</v>
      </c>
    </row>
    <row r="25" spans="1:1" x14ac:dyDescent="0.2">
      <c r="A25" s="4" t="s">
        <v>712</v>
      </c>
    </row>
    <row r="26" spans="1:1" x14ac:dyDescent="0.2">
      <c r="A26" s="4" t="s">
        <v>713</v>
      </c>
    </row>
    <row r="27" spans="1:1" x14ac:dyDescent="0.2">
      <c r="A27" s="4" t="s">
        <v>714</v>
      </c>
    </row>
    <row r="28" spans="1:1" x14ac:dyDescent="0.2">
      <c r="A28" s="4" t="s">
        <v>715</v>
      </c>
    </row>
    <row r="29" spans="1:1" x14ac:dyDescent="0.2">
      <c r="A29" s="4" t="s">
        <v>716</v>
      </c>
    </row>
    <row r="30" spans="1:1" x14ac:dyDescent="0.2">
      <c r="A30" s="4" t="s">
        <v>717</v>
      </c>
    </row>
    <row r="31" spans="1:1" x14ac:dyDescent="0.2">
      <c r="A31" s="4" t="s">
        <v>718</v>
      </c>
    </row>
    <row r="32" spans="1:1" x14ac:dyDescent="0.2">
      <c r="A32" s="4" t="s">
        <v>719</v>
      </c>
    </row>
    <row r="33" spans="1:1" x14ac:dyDescent="0.2">
      <c r="A33" s="4" t="s">
        <v>720</v>
      </c>
    </row>
    <row r="34" spans="1:1" x14ac:dyDescent="0.2">
      <c r="A34" s="4" t="s">
        <v>721</v>
      </c>
    </row>
    <row r="35" spans="1:1" x14ac:dyDescent="0.2">
      <c r="A35" s="4" t="s">
        <v>722</v>
      </c>
    </row>
    <row r="36" spans="1:1" x14ac:dyDescent="0.2">
      <c r="A36" s="4" t="s">
        <v>723</v>
      </c>
    </row>
    <row r="37" spans="1:1" x14ac:dyDescent="0.2">
      <c r="A37" s="4" t="s">
        <v>724</v>
      </c>
    </row>
    <row r="38" spans="1:1" x14ac:dyDescent="0.2">
      <c r="A38" s="4" t="s">
        <v>725</v>
      </c>
    </row>
    <row r="39" spans="1:1" x14ac:dyDescent="0.2">
      <c r="A39" s="4" t="s">
        <v>726</v>
      </c>
    </row>
    <row r="40" spans="1:1" x14ac:dyDescent="0.2">
      <c r="A40" s="4" t="s">
        <v>727</v>
      </c>
    </row>
    <row r="41" spans="1:1" x14ac:dyDescent="0.2">
      <c r="A41" s="4" t="s">
        <v>728</v>
      </c>
    </row>
    <row r="42" spans="1:1" x14ac:dyDescent="0.2">
      <c r="A42" s="4" t="s">
        <v>729</v>
      </c>
    </row>
    <row r="43" spans="1:1" x14ac:dyDescent="0.2">
      <c r="A43" s="4" t="s">
        <v>54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B0A942-BA68-4806-AC96-F550886E32EF}">
  <sheetPr codeName="Hoja5"/>
  <dimension ref="A1:G20"/>
  <sheetViews>
    <sheetView zoomScaleNormal="100" workbookViewId="0">
      <selection activeCell="D32" sqref="D32"/>
    </sheetView>
  </sheetViews>
  <sheetFormatPr baseColWidth="10" defaultColWidth="10.85546875" defaultRowHeight="12.75" x14ac:dyDescent="0.2"/>
  <cols>
    <col min="1" max="1" width="40.42578125" style="4" customWidth="1"/>
    <col min="2" max="3" width="16.85546875" style="4" customWidth="1"/>
    <col min="4" max="4" width="12.85546875" style="4" customWidth="1"/>
    <col min="5" max="5" width="11.42578125" style="4" bestFit="1" customWidth="1"/>
    <col min="6" max="6" width="12" style="4" bestFit="1" customWidth="1"/>
    <col min="7" max="7" width="6.5703125" style="4" customWidth="1"/>
    <col min="8" max="16384" width="10.85546875" style="4"/>
  </cols>
  <sheetData>
    <row r="1" spans="1:7" x14ac:dyDescent="0.2">
      <c r="A1" s="17" t="s">
        <v>350</v>
      </c>
    </row>
    <row r="2" spans="1:7" x14ac:dyDescent="0.2">
      <c r="A2" s="17" t="s">
        <v>515</v>
      </c>
      <c r="E2" s="227"/>
    </row>
    <row r="3" spans="1:7" x14ac:dyDescent="0.2">
      <c r="A3" s="4" t="s">
        <v>398</v>
      </c>
    </row>
    <row r="5" spans="1:7" ht="12.75" customHeight="1" x14ac:dyDescent="0.2">
      <c r="A5" s="970" t="s">
        <v>10</v>
      </c>
      <c r="B5" s="750" t="s">
        <v>607</v>
      </c>
      <c r="C5" s="750" t="s">
        <v>613</v>
      </c>
      <c r="D5" s="750" t="s">
        <v>451</v>
      </c>
      <c r="E5" s="962" t="s">
        <v>512</v>
      </c>
      <c r="F5" s="963"/>
      <c r="G5" s="608"/>
    </row>
    <row r="6" spans="1:7" x14ac:dyDescent="0.2">
      <c r="A6" s="971"/>
      <c r="B6" s="751" t="s">
        <v>456</v>
      </c>
      <c r="C6" s="751" t="s">
        <v>614</v>
      </c>
      <c r="D6" s="751" t="s">
        <v>461</v>
      </c>
      <c r="E6" s="964"/>
      <c r="F6" s="965"/>
      <c r="G6" s="608"/>
    </row>
    <row r="7" spans="1:7" x14ac:dyDescent="0.2">
      <c r="A7" s="181"/>
      <c r="B7" s="19" t="s">
        <v>11</v>
      </c>
      <c r="C7" s="19" t="s">
        <v>12</v>
      </c>
      <c r="D7" s="19" t="s">
        <v>13</v>
      </c>
      <c r="E7" s="966"/>
      <c r="F7" s="967"/>
      <c r="G7" s="608"/>
    </row>
    <row r="8" spans="1:7" ht="25.5" x14ac:dyDescent="0.2">
      <c r="A8" s="20"/>
      <c r="B8" s="565" t="s">
        <v>28</v>
      </c>
      <c r="C8" s="565" t="s">
        <v>28</v>
      </c>
      <c r="D8" s="565" t="s">
        <v>28</v>
      </c>
      <c r="E8" s="22" t="s">
        <v>14</v>
      </c>
      <c r="F8" s="23" t="s">
        <v>29</v>
      </c>
      <c r="G8" s="24"/>
    </row>
    <row r="9" spans="1:7" x14ac:dyDescent="0.2">
      <c r="A9" s="79" t="s">
        <v>56</v>
      </c>
      <c r="B9" s="355">
        <v>69270858.538845956</v>
      </c>
      <c r="C9" s="200">
        <v>66412153.756966583</v>
      </c>
      <c r="D9" s="355">
        <v>-2858704.7818793729</v>
      </c>
      <c r="E9" s="351">
        <v>1.0313906386995919</v>
      </c>
      <c r="F9" s="94">
        <v>21.631334749600896</v>
      </c>
      <c r="G9" s="740"/>
    </row>
    <row r="10" spans="1:7" x14ac:dyDescent="0.2">
      <c r="A10" s="80" t="s">
        <v>57</v>
      </c>
      <c r="B10" s="11">
        <v>56747221.566985846</v>
      </c>
      <c r="C10" s="83">
        <v>54404348.929124221</v>
      </c>
      <c r="D10" s="11">
        <v>-2342872.6378616244</v>
      </c>
      <c r="E10" s="352">
        <v>6.7819347884060521</v>
      </c>
      <c r="F10" s="95">
        <v>17.720230664805499</v>
      </c>
      <c r="G10" s="741"/>
    </row>
    <row r="11" spans="1:7" x14ac:dyDescent="0.2">
      <c r="A11" s="81" t="s">
        <v>58</v>
      </c>
      <c r="B11" s="84">
        <v>2487922.8214460099</v>
      </c>
      <c r="C11" s="85">
        <v>2844751.7684190134</v>
      </c>
      <c r="D11" s="84">
        <v>356828.94697300345</v>
      </c>
      <c r="E11" s="353">
        <v>100.16881942964658</v>
      </c>
      <c r="F11" s="96">
        <v>0.92657404256725728</v>
      </c>
      <c r="G11" s="742"/>
    </row>
    <row r="12" spans="1:7" x14ac:dyDescent="0.2">
      <c r="A12" s="81" t="s">
        <v>59</v>
      </c>
      <c r="B12" s="84">
        <v>54259298.745539837</v>
      </c>
      <c r="C12" s="85">
        <v>51559597.160705209</v>
      </c>
      <c r="D12" s="84">
        <v>-2699701.5848346278</v>
      </c>
      <c r="E12" s="353">
        <v>4.1022456343864588</v>
      </c>
      <c r="F12" s="96">
        <v>16.793656622238242</v>
      </c>
      <c r="G12" s="742"/>
    </row>
    <row r="13" spans="1:7" x14ac:dyDescent="0.2">
      <c r="A13" s="80" t="s">
        <v>60</v>
      </c>
      <c r="B13" s="11">
        <v>1373801.4338082606</v>
      </c>
      <c r="C13" s="83">
        <v>723836.86077553767</v>
      </c>
      <c r="D13" s="11">
        <v>-649964.57303272292</v>
      </c>
      <c r="E13" s="352">
        <v>-32.706757532235997</v>
      </c>
      <c r="F13" s="95">
        <v>0.23576343415746318</v>
      </c>
      <c r="G13" s="741"/>
    </row>
    <row r="14" spans="1:7" x14ac:dyDescent="0.2">
      <c r="A14" s="80" t="s">
        <v>61</v>
      </c>
      <c r="B14" s="11">
        <v>3121916.3040387109</v>
      </c>
      <c r="C14" s="83">
        <v>3035079.697708325</v>
      </c>
      <c r="D14" s="11">
        <v>-86836.606330385897</v>
      </c>
      <c r="E14" s="352">
        <v>9.2649448755502739</v>
      </c>
      <c r="F14" s="95">
        <v>0.98856641772379406</v>
      </c>
      <c r="G14" s="741"/>
    </row>
    <row r="15" spans="1:7" x14ac:dyDescent="0.2">
      <c r="A15" s="72" t="s">
        <v>428</v>
      </c>
      <c r="B15" s="11">
        <v>710477.10156010755</v>
      </c>
      <c r="C15" s="83">
        <v>637831.98731027998</v>
      </c>
      <c r="D15" s="11">
        <v>-72645.114249827573</v>
      </c>
      <c r="E15" s="769" t="s">
        <v>615</v>
      </c>
      <c r="F15" s="95">
        <v>0.2077504861836309</v>
      </c>
      <c r="G15" s="741"/>
    </row>
    <row r="16" spans="1:7" ht="15" x14ac:dyDescent="0.2">
      <c r="A16" s="82" t="s">
        <v>348</v>
      </c>
      <c r="B16" s="86">
        <v>7317442.1324530365</v>
      </c>
      <c r="C16" s="87">
        <v>7611056.2820482198</v>
      </c>
      <c r="D16" s="86">
        <v>293614.14959518332</v>
      </c>
      <c r="E16" s="354">
        <v>-30.376835034619798</v>
      </c>
      <c r="F16" s="97">
        <v>2.4790237467305074</v>
      </c>
      <c r="G16" s="741"/>
    </row>
    <row r="17" spans="1:7" ht="12.95" customHeight="1" x14ac:dyDescent="0.2">
      <c r="A17" s="978" t="s">
        <v>62</v>
      </c>
      <c r="B17" s="978"/>
      <c r="C17" s="978"/>
      <c r="D17" s="978"/>
      <c r="E17" s="978"/>
      <c r="F17" s="978"/>
      <c r="G17" s="734"/>
    </row>
    <row r="18" spans="1:7" x14ac:dyDescent="0.2">
      <c r="A18" s="979"/>
      <c r="B18" s="979"/>
      <c r="C18" s="979"/>
      <c r="D18" s="979"/>
      <c r="E18" s="979"/>
      <c r="F18" s="979"/>
      <c r="G18" s="734"/>
    </row>
    <row r="19" spans="1:7" x14ac:dyDescent="0.2">
      <c r="A19" s="979"/>
      <c r="B19" s="979"/>
      <c r="C19" s="979"/>
      <c r="D19" s="979"/>
      <c r="E19" s="979"/>
      <c r="F19" s="979"/>
      <c r="G19" s="734"/>
    </row>
    <row r="20" spans="1:7" x14ac:dyDescent="0.2">
      <c r="A20" s="4" t="s">
        <v>54</v>
      </c>
    </row>
  </sheetData>
  <mergeCells count="3">
    <mergeCell ref="A17:F19"/>
    <mergeCell ref="A5:A6"/>
    <mergeCell ref="E5:F7"/>
  </mergeCells>
  <pageMargins left="0.7" right="0.7" top="0.75" bottom="0.75" header="0.3" footer="0.3"/>
  <pageSetup paperSize="9" orientation="portrait" r:id="rId1"/>
  <ignoredErrors>
    <ignoredError sqref="B7:C7" numberStoredAsText="1"/>
  </ignoredErrors>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2E3C7-6949-4559-AEF2-00CA353547C1}">
  <dimension ref="A1:D21"/>
  <sheetViews>
    <sheetView workbookViewId="0">
      <selection activeCell="G21" sqref="G21"/>
    </sheetView>
  </sheetViews>
  <sheetFormatPr baseColWidth="10" defaultRowHeight="12.75" x14ac:dyDescent="0.2"/>
  <cols>
    <col min="1" max="1" width="27.42578125" style="4" customWidth="1"/>
    <col min="2" max="3" width="20.7109375" style="4" customWidth="1"/>
    <col min="4" max="4" width="95" style="4" customWidth="1"/>
    <col min="5" max="16384" width="11.42578125" style="4"/>
  </cols>
  <sheetData>
    <row r="1" spans="1:4" x14ac:dyDescent="0.2">
      <c r="A1" s="17" t="s">
        <v>678</v>
      </c>
    </row>
    <row r="2" spans="1:4" x14ac:dyDescent="0.2">
      <c r="A2" s="17" t="s">
        <v>527</v>
      </c>
    </row>
    <row r="3" spans="1:4" x14ac:dyDescent="0.2">
      <c r="A3" s="4" t="s">
        <v>403</v>
      </c>
    </row>
    <row r="5" spans="1:4" ht="38.25" x14ac:dyDescent="0.2">
      <c r="A5" s="606" t="s">
        <v>452</v>
      </c>
      <c r="B5" s="606" t="s">
        <v>736</v>
      </c>
      <c r="C5" s="606" t="s">
        <v>738</v>
      </c>
      <c r="D5" s="606" t="s">
        <v>455</v>
      </c>
    </row>
    <row r="6" spans="1:4" ht="45" x14ac:dyDescent="0.2">
      <c r="A6" s="606" t="s">
        <v>692</v>
      </c>
      <c r="B6" s="876">
        <v>-299066</v>
      </c>
      <c r="C6" s="876">
        <v>-323115</v>
      </c>
      <c r="D6" s="668" t="s">
        <v>748</v>
      </c>
    </row>
    <row r="7" spans="1:4" ht="25.5" x14ac:dyDescent="0.2">
      <c r="A7" s="606" t="s">
        <v>693</v>
      </c>
      <c r="B7" s="876">
        <v>-12661</v>
      </c>
      <c r="C7" s="100"/>
      <c r="D7" s="878" t="s">
        <v>749</v>
      </c>
    </row>
    <row r="8" spans="1:4" ht="27.75" x14ac:dyDescent="0.2">
      <c r="A8" s="606" t="s">
        <v>694</v>
      </c>
      <c r="B8" s="876">
        <v>38018</v>
      </c>
      <c r="C8" s="876">
        <v>38018</v>
      </c>
      <c r="D8" s="879" t="s">
        <v>750</v>
      </c>
    </row>
    <row r="9" spans="1:4" ht="83.25" x14ac:dyDescent="0.2">
      <c r="A9" s="606" t="s">
        <v>696</v>
      </c>
      <c r="B9" s="876">
        <v>-71075</v>
      </c>
      <c r="C9" s="876">
        <v>-7044</v>
      </c>
      <c r="D9" s="668" t="s">
        <v>751</v>
      </c>
    </row>
    <row r="10" spans="1:4" ht="27.75" x14ac:dyDescent="0.2">
      <c r="A10" s="606" t="s">
        <v>697</v>
      </c>
      <c r="B10" s="877">
        <v>576</v>
      </c>
      <c r="C10" s="877">
        <v>0</v>
      </c>
      <c r="D10" s="879" t="s">
        <v>752</v>
      </c>
    </row>
    <row r="11" spans="1:4" x14ac:dyDescent="0.2">
      <c r="A11" s="4" t="s">
        <v>737</v>
      </c>
    </row>
    <row r="12" spans="1:4" x14ac:dyDescent="0.2">
      <c r="A12" s="4" t="s">
        <v>739</v>
      </c>
    </row>
    <row r="13" spans="1:4" x14ac:dyDescent="0.2">
      <c r="A13" s="4" t="s">
        <v>740</v>
      </c>
    </row>
    <row r="14" spans="1:4" x14ac:dyDescent="0.2">
      <c r="A14" s="4" t="s">
        <v>741</v>
      </c>
    </row>
    <row r="15" spans="1:4" x14ac:dyDescent="0.2">
      <c r="A15" s="4" t="s">
        <v>742</v>
      </c>
    </row>
    <row r="16" spans="1:4" x14ac:dyDescent="0.2">
      <c r="A16" s="4" t="s">
        <v>743</v>
      </c>
    </row>
    <row r="17" spans="1:1" x14ac:dyDescent="0.2">
      <c r="A17" s="4" t="s">
        <v>744</v>
      </c>
    </row>
    <row r="18" spans="1:1" x14ac:dyDescent="0.2">
      <c r="A18" s="4" t="s">
        <v>745</v>
      </c>
    </row>
    <row r="19" spans="1:1" x14ac:dyDescent="0.2">
      <c r="A19" s="4" t="s">
        <v>746</v>
      </c>
    </row>
    <row r="20" spans="1:1" x14ac:dyDescent="0.2">
      <c r="A20" s="4" t="s">
        <v>747</v>
      </c>
    </row>
    <row r="21" spans="1:1" x14ac:dyDescent="0.2">
      <c r="A21" s="4" t="s">
        <v>54</v>
      </c>
    </row>
  </sheetData>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FA8CA-D1CC-44DB-A797-BD793A7835C2}">
  <dimension ref="A1:K9"/>
  <sheetViews>
    <sheetView workbookViewId="0">
      <selection activeCell="A2" sqref="A2"/>
    </sheetView>
  </sheetViews>
  <sheetFormatPr baseColWidth="10" defaultRowHeight="12.75" x14ac:dyDescent="0.2"/>
  <cols>
    <col min="1" max="1" width="15.7109375" style="18" customWidth="1"/>
    <col min="2" max="16384" width="11.42578125" style="18"/>
  </cols>
  <sheetData>
    <row r="1" spans="1:11" x14ac:dyDescent="0.2">
      <c r="A1" s="70" t="s">
        <v>1111</v>
      </c>
    </row>
    <row r="2" spans="1:11" x14ac:dyDescent="0.2">
      <c r="A2" s="70" t="s">
        <v>1045</v>
      </c>
    </row>
    <row r="3" spans="1:11" x14ac:dyDescent="0.2">
      <c r="A3" s="18" t="s">
        <v>15</v>
      </c>
    </row>
    <row r="5" spans="1:11" x14ac:dyDescent="0.2">
      <c r="A5" s="917"/>
      <c r="B5" s="350">
        <v>2020</v>
      </c>
      <c r="C5" s="846">
        <v>2021</v>
      </c>
      <c r="D5" s="846">
        <v>2022</v>
      </c>
      <c r="E5" s="846">
        <v>2023</v>
      </c>
      <c r="F5" s="846">
        <v>2024</v>
      </c>
      <c r="G5" s="846">
        <v>2025</v>
      </c>
      <c r="H5" s="846">
        <v>2026</v>
      </c>
      <c r="I5" s="846">
        <v>2027</v>
      </c>
      <c r="J5" s="846">
        <v>2028</v>
      </c>
      <c r="K5" s="76">
        <v>2029</v>
      </c>
    </row>
    <row r="6" spans="1:11" x14ac:dyDescent="0.2">
      <c r="A6" s="918" t="s">
        <v>456</v>
      </c>
      <c r="B6" s="920">
        <v>-7.0000000000000001E-3</v>
      </c>
      <c r="C6" s="913">
        <v>1.4E-2</v>
      </c>
      <c r="D6" s="913">
        <v>5.0000000000000001E-3</v>
      </c>
      <c r="E6" s="913">
        <v>8.9999999999999993E-3</v>
      </c>
      <c r="F6" s="913">
        <v>2.5000000000000001E-2</v>
      </c>
      <c r="G6" s="913">
        <v>2.9000000000000001E-2</v>
      </c>
      <c r="H6" s="913">
        <v>3.1E-2</v>
      </c>
      <c r="I6" s="913">
        <v>3.5000000000000003E-2</v>
      </c>
      <c r="J6" s="913">
        <v>3.9E-2</v>
      </c>
      <c r="K6" s="916">
        <v>3.7999999999999999E-2</v>
      </c>
    </row>
    <row r="7" spans="1:11" x14ac:dyDescent="0.2">
      <c r="A7" s="918" t="s">
        <v>1046</v>
      </c>
      <c r="B7" s="920">
        <v>-6.0000000000000001E-3</v>
      </c>
      <c r="C7" s="913">
        <v>1.7000000000000001E-2</v>
      </c>
      <c r="D7" s="913">
        <v>5.0000000000000001E-3</v>
      </c>
      <c r="E7" s="913">
        <v>4.0000000000000001E-3</v>
      </c>
      <c r="F7" s="913">
        <v>1.2E-2</v>
      </c>
      <c r="G7" s="913">
        <v>1.4999999999999999E-2</v>
      </c>
      <c r="H7" s="913">
        <v>1.9E-2</v>
      </c>
      <c r="I7" s="913">
        <v>2.3E-2</v>
      </c>
      <c r="J7" s="913">
        <v>2.5999999999999999E-2</v>
      </c>
      <c r="K7" s="916">
        <v>2.5999999999999999E-2</v>
      </c>
    </row>
    <row r="8" spans="1:11" x14ac:dyDescent="0.2">
      <c r="A8" s="919" t="s">
        <v>451</v>
      </c>
      <c r="B8" s="921">
        <v>1E-3</v>
      </c>
      <c r="C8" s="914">
        <v>2E-3</v>
      </c>
      <c r="D8" s="914">
        <v>0</v>
      </c>
      <c r="E8" s="914">
        <v>-5.0000000000000001E-3</v>
      </c>
      <c r="F8" s="914">
        <v>-1.2999999999999999E-2</v>
      </c>
      <c r="G8" s="914">
        <v>-1.4E-2</v>
      </c>
      <c r="H8" s="914">
        <v>-1.0999999999999999E-2</v>
      </c>
      <c r="I8" s="914">
        <v>-1.2E-2</v>
      </c>
      <c r="J8" s="914">
        <v>-1.2E-2</v>
      </c>
      <c r="K8" s="915">
        <v>-1.2E-2</v>
      </c>
    </row>
    <row r="9" spans="1:11" x14ac:dyDescent="0.2">
      <c r="A9" s="18" t="s">
        <v>54</v>
      </c>
    </row>
  </sheetData>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13492-5A5A-495E-939F-3F7892F99D6B}">
  <dimension ref="A1:C58"/>
  <sheetViews>
    <sheetView workbookViewId="0">
      <selection activeCell="A2" sqref="A2"/>
    </sheetView>
  </sheetViews>
  <sheetFormatPr baseColWidth="10" defaultRowHeight="12.75" x14ac:dyDescent="0.2"/>
  <cols>
    <col min="1" max="1" width="8.42578125" style="18" customWidth="1"/>
    <col min="2" max="2" width="25.7109375" style="18" bestFit="1" customWidth="1"/>
    <col min="3" max="3" width="49.42578125" style="18" bestFit="1" customWidth="1"/>
    <col min="4" max="16384" width="11.42578125" style="18"/>
  </cols>
  <sheetData>
    <row r="1" spans="1:3" x14ac:dyDescent="0.2">
      <c r="A1" s="70" t="s">
        <v>1112</v>
      </c>
    </row>
    <row r="2" spans="1:3" x14ac:dyDescent="0.2">
      <c r="A2" s="70" t="s">
        <v>1106</v>
      </c>
    </row>
    <row r="4" spans="1:3" x14ac:dyDescent="0.2">
      <c r="A4" s="260" t="s">
        <v>1047</v>
      </c>
      <c r="B4" s="21" t="s">
        <v>1107</v>
      </c>
      <c r="C4" s="333" t="s">
        <v>1048</v>
      </c>
    </row>
    <row r="5" spans="1:3" x14ac:dyDescent="0.2">
      <c r="A5" s="752">
        <v>1</v>
      </c>
      <c r="B5" s="925" t="s">
        <v>1049</v>
      </c>
      <c r="C5" s="923" t="s">
        <v>1050</v>
      </c>
    </row>
    <row r="6" spans="1:3" x14ac:dyDescent="0.2">
      <c r="A6" s="752">
        <v>2</v>
      </c>
      <c r="B6" s="925" t="s">
        <v>1049</v>
      </c>
      <c r="C6" s="923" t="s">
        <v>1051</v>
      </c>
    </row>
    <row r="7" spans="1:3" x14ac:dyDescent="0.2">
      <c r="A7" s="752">
        <v>3</v>
      </c>
      <c r="B7" s="925" t="s">
        <v>1049</v>
      </c>
      <c r="C7" s="923" t="s">
        <v>1052</v>
      </c>
    </row>
    <row r="8" spans="1:3" x14ac:dyDescent="0.2">
      <c r="A8" s="752">
        <v>4</v>
      </c>
      <c r="B8" s="925" t="s">
        <v>1049</v>
      </c>
      <c r="C8" s="923" t="s">
        <v>1053</v>
      </c>
    </row>
    <row r="9" spans="1:3" x14ac:dyDescent="0.2">
      <c r="A9" s="752">
        <v>5</v>
      </c>
      <c r="B9" s="925" t="s">
        <v>1049</v>
      </c>
      <c r="C9" s="923" t="s">
        <v>1054</v>
      </c>
    </row>
    <row r="10" spans="1:3" x14ac:dyDescent="0.2">
      <c r="A10" s="752">
        <v>6</v>
      </c>
      <c r="B10" s="925" t="s">
        <v>1049</v>
      </c>
      <c r="C10" s="923" t="s">
        <v>1055</v>
      </c>
    </row>
    <row r="11" spans="1:3" x14ac:dyDescent="0.2">
      <c r="A11" s="752">
        <v>7</v>
      </c>
      <c r="B11" s="925" t="s">
        <v>1049</v>
      </c>
      <c r="C11" s="923" t="s">
        <v>1056</v>
      </c>
    </row>
    <row r="12" spans="1:3" x14ac:dyDescent="0.2">
      <c r="A12" s="752">
        <v>8</v>
      </c>
      <c r="B12" s="925" t="s">
        <v>1049</v>
      </c>
      <c r="C12" s="923" t="s">
        <v>1057</v>
      </c>
    </row>
    <row r="13" spans="1:3" x14ac:dyDescent="0.2">
      <c r="A13" s="752">
        <v>9</v>
      </c>
      <c r="B13" s="925" t="s">
        <v>1049</v>
      </c>
      <c r="C13" s="923" t="s">
        <v>1058</v>
      </c>
    </row>
    <row r="14" spans="1:3" x14ac:dyDescent="0.2">
      <c r="A14" s="752">
        <v>10</v>
      </c>
      <c r="B14" s="925" t="s">
        <v>1049</v>
      </c>
      <c r="C14" s="923" t="s">
        <v>1059</v>
      </c>
    </row>
    <row r="15" spans="1:3" x14ac:dyDescent="0.2">
      <c r="A15" s="752">
        <v>11</v>
      </c>
      <c r="B15" s="925" t="s">
        <v>1049</v>
      </c>
      <c r="C15" s="923" t="s">
        <v>1060</v>
      </c>
    </row>
    <row r="16" spans="1:3" x14ac:dyDescent="0.2">
      <c r="A16" s="752">
        <v>12</v>
      </c>
      <c r="B16" s="925" t="s">
        <v>1049</v>
      </c>
      <c r="C16" s="923" t="s">
        <v>1061</v>
      </c>
    </row>
    <row r="17" spans="1:3" x14ac:dyDescent="0.2">
      <c r="A17" s="752">
        <v>13</v>
      </c>
      <c r="B17" s="925" t="s">
        <v>1049</v>
      </c>
      <c r="C17" s="923" t="s">
        <v>1062</v>
      </c>
    </row>
    <row r="18" spans="1:3" x14ac:dyDescent="0.2">
      <c r="A18" s="752">
        <v>14</v>
      </c>
      <c r="B18" s="925" t="s">
        <v>1049</v>
      </c>
      <c r="C18" s="923" t="s">
        <v>1063</v>
      </c>
    </row>
    <row r="19" spans="1:3" x14ac:dyDescent="0.2">
      <c r="A19" s="752">
        <v>15</v>
      </c>
      <c r="B19" s="925" t="s">
        <v>1049</v>
      </c>
      <c r="C19" s="923" t="s">
        <v>1064</v>
      </c>
    </row>
    <row r="20" spans="1:3" x14ac:dyDescent="0.2">
      <c r="A20" s="752">
        <v>16</v>
      </c>
      <c r="B20" s="925" t="s">
        <v>1049</v>
      </c>
      <c r="C20" s="923" t="s">
        <v>1065</v>
      </c>
    </row>
    <row r="21" spans="1:3" x14ac:dyDescent="0.2">
      <c r="A21" s="752">
        <v>17</v>
      </c>
      <c r="B21" s="925" t="s">
        <v>1049</v>
      </c>
      <c r="C21" s="923" t="s">
        <v>1066</v>
      </c>
    </row>
    <row r="22" spans="1:3" x14ac:dyDescent="0.2">
      <c r="A22" s="752">
        <v>18</v>
      </c>
      <c r="B22" s="925" t="s">
        <v>1049</v>
      </c>
      <c r="C22" s="923" t="s">
        <v>1067</v>
      </c>
    </row>
    <row r="23" spans="1:3" x14ac:dyDescent="0.2">
      <c r="A23" s="752">
        <v>19</v>
      </c>
      <c r="B23" s="925" t="s">
        <v>1049</v>
      </c>
      <c r="C23" s="923" t="s">
        <v>1068</v>
      </c>
    </row>
    <row r="24" spans="1:3" x14ac:dyDescent="0.2">
      <c r="A24" s="752">
        <v>20</v>
      </c>
      <c r="B24" s="925" t="s">
        <v>1049</v>
      </c>
      <c r="C24" s="923" t="s">
        <v>1069</v>
      </c>
    </row>
    <row r="25" spans="1:3" x14ac:dyDescent="0.2">
      <c r="A25" s="752">
        <v>21</v>
      </c>
      <c r="B25" s="925" t="s">
        <v>1049</v>
      </c>
      <c r="C25" s="923" t="s">
        <v>1070</v>
      </c>
    </row>
    <row r="26" spans="1:3" x14ac:dyDescent="0.2">
      <c r="A26" s="752">
        <v>22</v>
      </c>
      <c r="B26" s="925" t="s">
        <v>1049</v>
      </c>
      <c r="C26" s="923" t="s">
        <v>1071</v>
      </c>
    </row>
    <row r="27" spans="1:3" x14ac:dyDescent="0.2">
      <c r="A27" s="752">
        <v>23</v>
      </c>
      <c r="B27" s="925" t="s">
        <v>1049</v>
      </c>
      <c r="C27" s="923" t="s">
        <v>1072</v>
      </c>
    </row>
    <row r="28" spans="1:3" x14ac:dyDescent="0.2">
      <c r="A28" s="752">
        <v>24</v>
      </c>
      <c r="B28" s="925" t="s">
        <v>1049</v>
      </c>
      <c r="C28" s="923" t="s">
        <v>1073</v>
      </c>
    </row>
    <row r="29" spans="1:3" x14ac:dyDescent="0.2">
      <c r="A29" s="752">
        <v>25</v>
      </c>
      <c r="B29" s="925" t="s">
        <v>1049</v>
      </c>
      <c r="C29" s="923" t="s">
        <v>1074</v>
      </c>
    </row>
    <row r="30" spans="1:3" x14ac:dyDescent="0.2">
      <c r="A30" s="752">
        <v>26</v>
      </c>
      <c r="B30" s="925" t="s">
        <v>1049</v>
      </c>
      <c r="C30" s="923" t="s">
        <v>1075</v>
      </c>
    </row>
    <row r="31" spans="1:3" x14ac:dyDescent="0.2">
      <c r="A31" s="927">
        <v>27</v>
      </c>
      <c r="B31" s="928" t="s">
        <v>1076</v>
      </c>
      <c r="C31" s="929" t="s">
        <v>1077</v>
      </c>
    </row>
    <row r="32" spans="1:3" x14ac:dyDescent="0.2">
      <c r="A32" s="752">
        <v>28</v>
      </c>
      <c r="B32" s="925" t="s">
        <v>1076</v>
      </c>
      <c r="C32" s="923" t="s">
        <v>1078</v>
      </c>
    </row>
    <row r="33" spans="1:3" x14ac:dyDescent="0.2">
      <c r="A33" s="752">
        <v>29</v>
      </c>
      <c r="B33" s="925" t="s">
        <v>1076</v>
      </c>
      <c r="C33" s="923" t="s">
        <v>1079</v>
      </c>
    </row>
    <row r="34" spans="1:3" x14ac:dyDescent="0.2">
      <c r="A34" s="752">
        <v>30</v>
      </c>
      <c r="B34" s="925" t="s">
        <v>1076</v>
      </c>
      <c r="C34" s="923" t="s">
        <v>1080</v>
      </c>
    </row>
    <row r="35" spans="1:3" x14ac:dyDescent="0.2">
      <c r="A35" s="752">
        <v>31</v>
      </c>
      <c r="B35" s="925" t="s">
        <v>1076</v>
      </c>
      <c r="C35" s="923" t="s">
        <v>1081</v>
      </c>
    </row>
    <row r="36" spans="1:3" x14ac:dyDescent="0.2">
      <c r="A36" s="752">
        <v>32</v>
      </c>
      <c r="B36" s="925" t="s">
        <v>1076</v>
      </c>
      <c r="C36" s="923" t="s">
        <v>1082</v>
      </c>
    </row>
    <row r="37" spans="1:3" x14ac:dyDescent="0.2">
      <c r="A37" s="752">
        <v>33</v>
      </c>
      <c r="B37" s="925" t="s">
        <v>1076</v>
      </c>
      <c r="C37" s="923" t="s">
        <v>1083</v>
      </c>
    </row>
    <row r="38" spans="1:3" x14ac:dyDescent="0.2">
      <c r="A38" s="752">
        <v>34</v>
      </c>
      <c r="B38" s="925" t="s">
        <v>1076</v>
      </c>
      <c r="C38" s="923" t="s">
        <v>1084</v>
      </c>
    </row>
    <row r="39" spans="1:3" x14ac:dyDescent="0.2">
      <c r="A39" s="752">
        <v>35</v>
      </c>
      <c r="B39" s="925" t="s">
        <v>1076</v>
      </c>
      <c r="C39" s="923" t="s">
        <v>1085</v>
      </c>
    </row>
    <row r="40" spans="1:3" x14ac:dyDescent="0.2">
      <c r="A40" s="752">
        <v>36</v>
      </c>
      <c r="B40" s="925" t="s">
        <v>1076</v>
      </c>
      <c r="C40" s="923" t="s">
        <v>1086</v>
      </c>
    </row>
    <row r="41" spans="1:3" x14ac:dyDescent="0.2">
      <c r="A41" s="752">
        <v>37</v>
      </c>
      <c r="B41" s="925" t="s">
        <v>1076</v>
      </c>
      <c r="C41" s="923" t="s">
        <v>1087</v>
      </c>
    </row>
    <row r="42" spans="1:3" x14ac:dyDescent="0.2">
      <c r="A42" s="752">
        <v>38</v>
      </c>
      <c r="B42" s="925" t="s">
        <v>1076</v>
      </c>
      <c r="C42" s="923" t="s">
        <v>1088</v>
      </c>
    </row>
    <row r="43" spans="1:3" x14ac:dyDescent="0.2">
      <c r="A43" s="752">
        <v>39</v>
      </c>
      <c r="B43" s="925" t="s">
        <v>1076</v>
      </c>
      <c r="C43" s="923" t="s">
        <v>1089</v>
      </c>
    </row>
    <row r="44" spans="1:3" x14ac:dyDescent="0.2">
      <c r="A44" s="922">
        <v>40</v>
      </c>
      <c r="B44" s="926" t="s">
        <v>1076</v>
      </c>
      <c r="C44" s="924" t="s">
        <v>1090</v>
      </c>
    </row>
    <row r="45" spans="1:3" x14ac:dyDescent="0.2">
      <c r="A45" s="752">
        <v>41</v>
      </c>
      <c r="B45" s="925" t="s">
        <v>1091</v>
      </c>
      <c r="C45" s="923" t="s">
        <v>1092</v>
      </c>
    </row>
    <row r="46" spans="1:3" x14ac:dyDescent="0.2">
      <c r="A46" s="927">
        <v>42</v>
      </c>
      <c r="B46" s="928" t="s">
        <v>117</v>
      </c>
      <c r="C46" s="929" t="s">
        <v>1093</v>
      </c>
    </row>
    <row r="47" spans="1:3" x14ac:dyDescent="0.2">
      <c r="A47" s="752">
        <v>43</v>
      </c>
      <c r="B47" s="925" t="s">
        <v>1094</v>
      </c>
      <c r="C47" s="923" t="s">
        <v>1095</v>
      </c>
    </row>
    <row r="48" spans="1:3" x14ac:dyDescent="0.2">
      <c r="A48" s="752">
        <v>44</v>
      </c>
      <c r="B48" s="925" t="s">
        <v>1094</v>
      </c>
      <c r="C48" s="923" t="s">
        <v>38</v>
      </c>
    </row>
    <row r="49" spans="1:3" x14ac:dyDescent="0.2">
      <c r="A49" s="752">
        <v>45</v>
      </c>
      <c r="B49" s="925" t="s">
        <v>1094</v>
      </c>
      <c r="C49" s="923" t="s">
        <v>1096</v>
      </c>
    </row>
    <row r="50" spans="1:3" x14ac:dyDescent="0.2">
      <c r="A50" s="752">
        <v>46</v>
      </c>
      <c r="B50" s="925" t="s">
        <v>1094</v>
      </c>
      <c r="C50" s="923" t="s">
        <v>1097</v>
      </c>
    </row>
    <row r="51" spans="1:3" x14ac:dyDescent="0.2">
      <c r="A51" s="752">
        <v>47</v>
      </c>
      <c r="B51" s="925" t="s">
        <v>1094</v>
      </c>
      <c r="C51" s="923" t="s">
        <v>1098</v>
      </c>
    </row>
    <row r="52" spans="1:3" x14ac:dyDescent="0.2">
      <c r="A52" s="752">
        <v>48</v>
      </c>
      <c r="B52" s="925" t="s">
        <v>1094</v>
      </c>
      <c r="C52" s="923" t="s">
        <v>1099</v>
      </c>
    </row>
    <row r="53" spans="1:3" x14ac:dyDescent="0.2">
      <c r="A53" s="752">
        <v>49</v>
      </c>
      <c r="B53" s="925" t="s">
        <v>1094</v>
      </c>
      <c r="C53" s="923" t="s">
        <v>1100</v>
      </c>
    </row>
    <row r="54" spans="1:3" x14ac:dyDescent="0.2">
      <c r="A54" s="922">
        <v>50</v>
      </c>
      <c r="B54" s="926" t="s">
        <v>1094</v>
      </c>
      <c r="C54" s="924" t="s">
        <v>1101</v>
      </c>
    </row>
    <row r="55" spans="1:3" x14ac:dyDescent="0.2">
      <c r="A55" s="752">
        <v>51</v>
      </c>
      <c r="B55" s="925" t="s">
        <v>1102</v>
      </c>
      <c r="C55" s="923" t="s">
        <v>1102</v>
      </c>
    </row>
    <row r="56" spans="1:3" x14ac:dyDescent="0.2">
      <c r="A56" s="930">
        <v>52</v>
      </c>
      <c r="B56" s="931" t="s">
        <v>1103</v>
      </c>
      <c r="C56" s="932" t="s">
        <v>1104</v>
      </c>
    </row>
    <row r="57" spans="1:3" x14ac:dyDescent="0.2">
      <c r="A57" s="922">
        <v>53</v>
      </c>
      <c r="B57" s="926" t="s">
        <v>661</v>
      </c>
      <c r="C57" s="924" t="s">
        <v>1105</v>
      </c>
    </row>
    <row r="58" spans="1:3" x14ac:dyDescent="0.2">
      <c r="A58" s="18" t="s">
        <v>54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3FF8D-F81C-40F7-8FC0-DC169931224D}">
  <sheetPr codeName="Hoja7"/>
  <dimension ref="A1:F14"/>
  <sheetViews>
    <sheetView zoomScaleNormal="100" workbookViewId="0">
      <selection activeCell="H12" sqref="H12"/>
    </sheetView>
  </sheetViews>
  <sheetFormatPr baseColWidth="10" defaultColWidth="10.85546875" defaultRowHeight="12.75" x14ac:dyDescent="0.2"/>
  <cols>
    <col min="1" max="1" width="32.85546875" style="4" customWidth="1"/>
    <col min="2" max="2" width="17.7109375" style="4" customWidth="1"/>
    <col min="3" max="5" width="16.140625" style="4" customWidth="1"/>
    <col min="6" max="16384" width="10.85546875" style="4"/>
  </cols>
  <sheetData>
    <row r="1" spans="1:6" x14ac:dyDescent="0.2">
      <c r="A1" s="184" t="s">
        <v>63</v>
      </c>
    </row>
    <row r="2" spans="1:6" x14ac:dyDescent="0.2">
      <c r="A2" s="980" t="s">
        <v>516</v>
      </c>
      <c r="B2" s="980"/>
      <c r="C2" s="980"/>
      <c r="D2" s="980"/>
      <c r="E2" s="980"/>
      <c r="F2" s="980"/>
    </row>
    <row r="3" spans="1:6" x14ac:dyDescent="0.2">
      <c r="A3" s="981" t="s">
        <v>400</v>
      </c>
      <c r="B3" s="981"/>
      <c r="C3" s="981"/>
      <c r="D3" s="981"/>
      <c r="E3" s="981"/>
      <c r="F3" s="981"/>
    </row>
    <row r="4" spans="1:6" x14ac:dyDescent="0.2">
      <c r="A4" s="185"/>
      <c r="B4" s="185"/>
      <c r="C4" s="185"/>
      <c r="D4" s="185"/>
      <c r="E4" s="185"/>
      <c r="F4" s="185"/>
    </row>
    <row r="5" spans="1:6" ht="12.95" customHeight="1" x14ac:dyDescent="0.2"/>
    <row r="6" spans="1:6" ht="27.75" x14ac:dyDescent="0.2">
      <c r="A6" s="825"/>
      <c r="B6" s="826" t="s">
        <v>28</v>
      </c>
      <c r="C6" s="891" t="s">
        <v>602</v>
      </c>
      <c r="D6" s="826" t="s">
        <v>1029</v>
      </c>
      <c r="E6" s="891" t="s">
        <v>606</v>
      </c>
    </row>
    <row r="7" spans="1:6" ht="15" x14ac:dyDescent="0.2">
      <c r="A7" s="823" t="s">
        <v>632</v>
      </c>
      <c r="B7" s="818">
        <v>76195175</v>
      </c>
      <c r="C7" s="892">
        <v>3.5</v>
      </c>
      <c r="D7" s="819">
        <v>-0.9</v>
      </c>
      <c r="E7" s="209"/>
    </row>
    <row r="8" spans="1:6" x14ac:dyDescent="0.2">
      <c r="A8" s="823" t="s">
        <v>633</v>
      </c>
      <c r="B8" s="820">
        <v>23091.989592000376</v>
      </c>
      <c r="C8" s="892"/>
      <c r="D8" s="819"/>
      <c r="E8" s="209"/>
    </row>
    <row r="9" spans="1:6" x14ac:dyDescent="0.2">
      <c r="A9" s="824" t="s">
        <v>628</v>
      </c>
      <c r="B9" s="821">
        <v>-54397.459619000088</v>
      </c>
      <c r="C9" s="209"/>
      <c r="D9" s="822"/>
      <c r="E9" s="209"/>
    </row>
    <row r="10" spans="1:6" ht="15" x14ac:dyDescent="0.2">
      <c r="A10" s="827" t="s">
        <v>634</v>
      </c>
      <c r="B10" s="828">
        <v>76163869.529973</v>
      </c>
      <c r="C10" s="893">
        <v>3.4676452930691326</v>
      </c>
      <c r="D10" s="829">
        <v>-0.98125668426374268</v>
      </c>
      <c r="E10" s="893">
        <v>-4.1085895566212116E-2</v>
      </c>
    </row>
    <row r="11" spans="1:6" x14ac:dyDescent="0.2">
      <c r="A11" s="890" t="s">
        <v>635</v>
      </c>
      <c r="B11" s="890"/>
      <c r="C11" s="890"/>
      <c r="D11" s="890"/>
      <c r="E11" s="890"/>
    </row>
    <row r="12" spans="1:6" x14ac:dyDescent="0.2">
      <c r="A12" s="4" t="s">
        <v>1114</v>
      </c>
      <c r="B12" s="185"/>
      <c r="C12" s="185"/>
      <c r="D12" s="185"/>
      <c r="E12" s="185"/>
      <c r="F12" s="185"/>
    </row>
    <row r="13" spans="1:6" x14ac:dyDescent="0.2">
      <c r="A13" s="4" t="s">
        <v>1113</v>
      </c>
    </row>
    <row r="14" spans="1:6" x14ac:dyDescent="0.2">
      <c r="A14" s="185" t="s">
        <v>64</v>
      </c>
    </row>
  </sheetData>
  <mergeCells count="2">
    <mergeCell ref="A2:F2"/>
    <mergeCell ref="A3:F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F78810-5930-4FDA-8099-A9D5A49AA653}">
  <sheetPr codeName="Hoja8"/>
  <dimension ref="A1:F19"/>
  <sheetViews>
    <sheetView workbookViewId="0">
      <selection activeCell="D24" sqref="D24"/>
    </sheetView>
  </sheetViews>
  <sheetFormatPr baseColWidth="10" defaultColWidth="10.85546875" defaultRowHeight="12.75" x14ac:dyDescent="0.2"/>
  <cols>
    <col min="1" max="1" width="48" style="4" customWidth="1"/>
    <col min="2" max="2" width="15.42578125" style="4" customWidth="1"/>
    <col min="3" max="4" width="12.5703125" style="4" customWidth="1"/>
    <col min="5" max="16384" width="10.85546875" style="4"/>
  </cols>
  <sheetData>
    <row r="1" spans="1:6" x14ac:dyDescent="0.2">
      <c r="A1" s="184" t="s">
        <v>65</v>
      </c>
    </row>
    <row r="2" spans="1:6" x14ac:dyDescent="0.2">
      <c r="A2" s="980" t="s">
        <v>517</v>
      </c>
      <c r="B2" s="980"/>
      <c r="C2" s="980"/>
      <c r="D2" s="980"/>
    </row>
    <row r="3" spans="1:6" x14ac:dyDescent="0.2">
      <c r="A3" s="981" t="s">
        <v>398</v>
      </c>
      <c r="B3" s="981"/>
      <c r="C3" s="981"/>
      <c r="D3" s="981"/>
    </row>
    <row r="4" spans="1:6" x14ac:dyDescent="0.2">
      <c r="A4" s="185"/>
      <c r="B4" s="185"/>
      <c r="C4" s="185"/>
      <c r="D4" s="185"/>
    </row>
    <row r="5" spans="1:6" ht="24" customHeight="1" x14ac:dyDescent="0.2">
      <c r="A5" s="296" t="s">
        <v>50</v>
      </c>
      <c r="B5" s="294" t="s">
        <v>67</v>
      </c>
      <c r="C5" s="294" t="s">
        <v>14</v>
      </c>
      <c r="D5" s="294" t="s">
        <v>68</v>
      </c>
    </row>
    <row r="6" spans="1:6" x14ac:dyDescent="0.2">
      <c r="A6" s="62" t="s">
        <v>69</v>
      </c>
      <c r="B6" s="736">
        <v>65740521.539480008</v>
      </c>
      <c r="C6" s="632">
        <v>3.6189940706897072</v>
      </c>
      <c r="D6" s="632">
        <v>21.412575072294917</v>
      </c>
      <c r="E6" s="58"/>
    </row>
    <row r="7" spans="1:6" x14ac:dyDescent="0.2">
      <c r="A7" s="63" t="s">
        <v>70</v>
      </c>
      <c r="B7" s="737">
        <v>15195344.459969999</v>
      </c>
      <c r="C7" s="65">
        <v>5.9426559386811295</v>
      </c>
      <c r="D7" s="65">
        <v>4.9493287606957717</v>
      </c>
      <c r="E7" s="58"/>
      <c r="F7" s="59"/>
    </row>
    <row r="8" spans="1:6" x14ac:dyDescent="0.2">
      <c r="A8" s="63" t="s">
        <v>71</v>
      </c>
      <c r="B8" s="737">
        <v>6031817.8624999998</v>
      </c>
      <c r="C8" s="65">
        <v>6.2709042447158803</v>
      </c>
      <c r="D8" s="65">
        <v>1.9646444807351664</v>
      </c>
      <c r="E8" s="58"/>
      <c r="F8" s="59"/>
    </row>
    <row r="9" spans="1:6" x14ac:dyDescent="0.2">
      <c r="A9" s="63" t="s">
        <v>72</v>
      </c>
      <c r="B9" s="737">
        <v>3764120.8252599998</v>
      </c>
      <c r="C9" s="773">
        <v>22.364756446560307</v>
      </c>
      <c r="D9" s="773">
        <v>1.2260249518048769</v>
      </c>
      <c r="E9" s="774"/>
      <c r="F9" s="59"/>
    </row>
    <row r="10" spans="1:6" x14ac:dyDescent="0.2">
      <c r="A10" s="63" t="s">
        <v>73</v>
      </c>
      <c r="B10" s="737">
        <v>26056874.898400001</v>
      </c>
      <c r="C10" s="65">
        <v>0.18410801177257685</v>
      </c>
      <c r="D10" s="65">
        <v>8.4870758072145396</v>
      </c>
      <c r="E10" s="58"/>
      <c r="F10" s="59"/>
    </row>
    <row r="11" spans="1:6" x14ac:dyDescent="0.2">
      <c r="A11" s="63" t="s">
        <v>74</v>
      </c>
      <c r="B11" s="737">
        <v>14350521.74117</v>
      </c>
      <c r="C11" s="65">
        <v>1.6840029368115905</v>
      </c>
      <c r="D11" s="65">
        <v>4.6741585998046453</v>
      </c>
      <c r="E11" s="58"/>
      <c r="F11" s="59"/>
    </row>
    <row r="12" spans="1:6" x14ac:dyDescent="0.2">
      <c r="A12" s="63" t="s">
        <v>75</v>
      </c>
      <c r="B12" s="737">
        <v>341841.75218000001</v>
      </c>
      <c r="C12" s="65">
        <v>50.198835584198065</v>
      </c>
      <c r="D12" s="65">
        <v>0.11134247203991657</v>
      </c>
      <c r="E12" s="58"/>
      <c r="F12" s="59"/>
    </row>
    <row r="13" spans="1:6" x14ac:dyDescent="0.2">
      <c r="A13" s="62" t="s">
        <v>76</v>
      </c>
      <c r="B13" s="738">
        <v>10417679.001460001</v>
      </c>
      <c r="C13" s="64">
        <v>2.6001415297231434</v>
      </c>
      <c r="D13" s="373">
        <v>3.3931786434622349</v>
      </c>
      <c r="E13" s="58"/>
    </row>
    <row r="14" spans="1:6" x14ac:dyDescent="0.2">
      <c r="A14" s="63" t="s">
        <v>77</v>
      </c>
      <c r="B14" s="737">
        <v>4416380.9017700003</v>
      </c>
      <c r="C14" s="65">
        <v>0.95036016852165783</v>
      </c>
      <c r="D14" s="65">
        <v>1.4384748613563807</v>
      </c>
      <c r="E14" s="58"/>
    </row>
    <row r="15" spans="1:6" x14ac:dyDescent="0.2">
      <c r="A15" s="63" t="s">
        <v>78</v>
      </c>
      <c r="B15" s="737">
        <v>6001298.0996899996</v>
      </c>
      <c r="C15" s="65">
        <v>3.8490842313998241</v>
      </c>
      <c r="D15" s="65">
        <v>1.9547037821058544</v>
      </c>
      <c r="E15" s="58"/>
    </row>
    <row r="16" spans="1:6" x14ac:dyDescent="0.2">
      <c r="A16" s="297" t="s">
        <v>66</v>
      </c>
      <c r="B16" s="739">
        <v>76158200.540940017</v>
      </c>
      <c r="C16" s="298">
        <v>3.4784322057641814</v>
      </c>
      <c r="D16" s="298">
        <v>24.805753715757156</v>
      </c>
      <c r="E16" s="58"/>
    </row>
    <row r="17" spans="1:5" x14ac:dyDescent="0.2">
      <c r="A17" s="60" t="s">
        <v>64</v>
      </c>
      <c r="B17" s="59"/>
      <c r="E17" s="59"/>
    </row>
    <row r="18" spans="1:5" x14ac:dyDescent="0.2">
      <c r="A18" s="61"/>
    </row>
    <row r="19" spans="1:5" x14ac:dyDescent="0.2">
      <c r="C19" s="58"/>
    </row>
  </sheetData>
  <mergeCells count="2">
    <mergeCell ref="A2:D2"/>
    <mergeCell ref="A3:D3"/>
  </mergeCells>
  <pageMargins left="0.7" right="0.7" top="0.75" bottom="0.75" header="0.3" footer="0.3"/>
  <pageSetup paperSize="9"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95385B256F0574A8E5CE8FCE2A5477C" ma:contentTypeVersion="17" ma:contentTypeDescription="Crear nuevo documento." ma:contentTypeScope="" ma:versionID="3f8b9f24ae2fbe3dbd87f53d361f2ebd">
  <xsd:schema xmlns:xsd="http://www.w3.org/2001/XMLSchema" xmlns:xs="http://www.w3.org/2001/XMLSchema" xmlns:p="http://schemas.microsoft.com/office/2006/metadata/properties" xmlns:ns2="a29962c2-db64-44b6-bb40-607f45c46189" xmlns:ns3="9406bea5-fcf1-424a-9f5e-6e7d0d8d5dbe" targetNamespace="http://schemas.microsoft.com/office/2006/metadata/properties" ma:root="true" ma:fieldsID="8ea40681a5d2fd1eeebb38c878d36c9e" ns2:_="" ns3:_="">
    <xsd:import namespace="a29962c2-db64-44b6-bb40-607f45c46189"/>
    <xsd:import namespace="9406bea5-fcf1-424a-9f5e-6e7d0d8d5db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3:SharedWithUsers" minOccurs="0"/>
                <xsd:element ref="ns3:SharedWithDetail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9962c2-db64-44b6-bb40-607f45c4618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429bffdc-a54b-43ae-9e42-6b83f556f1a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406bea5-fcf1-424a-9f5e-6e7d0d8d5dbe"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334b5242-b47e-4416-9b60-5b79f5cb0b13}" ma:internalName="TaxCatchAll" ma:showField="CatchAllData" ma:web="9406bea5-fcf1-424a-9f5e-6e7d0d8d5db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29962c2-db64-44b6-bb40-607f45c46189">
      <Terms xmlns="http://schemas.microsoft.com/office/infopath/2007/PartnerControls"/>
    </lcf76f155ced4ddcb4097134ff3c332f>
    <TaxCatchAll xmlns="9406bea5-fcf1-424a-9f5e-6e7d0d8d5dbe" xsi:nil="true"/>
  </documentManagement>
</p:properties>
</file>

<file path=customXml/itemProps1.xml><?xml version="1.0" encoding="utf-8"?>
<ds:datastoreItem xmlns:ds="http://schemas.openxmlformats.org/officeDocument/2006/customXml" ds:itemID="{04AFD779-20AC-42BF-B060-57B3BF060E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9962c2-db64-44b6-bb40-607f45c46189"/>
    <ds:schemaRef ds:uri="9406bea5-fcf1-424a-9f5e-6e7d0d8d5d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06D2A7D-474C-4BE8-9B28-562F1A46AE77}">
  <ds:schemaRefs>
    <ds:schemaRef ds:uri="http://schemas.microsoft.com/sharepoint/v3/contenttype/forms"/>
  </ds:schemaRefs>
</ds:datastoreItem>
</file>

<file path=customXml/itemProps3.xml><?xml version="1.0" encoding="utf-8"?>
<ds:datastoreItem xmlns:ds="http://schemas.openxmlformats.org/officeDocument/2006/customXml" ds:itemID="{D8EDA538-4366-43B4-B236-214F71E017E4}">
  <ds:schemaRefs>
    <ds:schemaRef ds:uri="http://schemas.microsoft.com/office/2006/documentManagement/types"/>
    <ds:schemaRef ds:uri="http://purl.org/dc/elements/1.1/"/>
    <ds:schemaRef ds:uri="http://www.w3.org/XML/1998/namespace"/>
    <ds:schemaRef ds:uri="http://schemas.openxmlformats.org/package/2006/metadata/core-properties"/>
    <ds:schemaRef ds:uri="http://purl.org/dc/terms/"/>
    <ds:schemaRef ds:uri="http://schemas.microsoft.com/office/2006/metadata/properties"/>
    <ds:schemaRef ds:uri="http://purl.org/dc/dcmitype/"/>
    <ds:schemaRef ds:uri="http://schemas.microsoft.com/office/infopath/2007/PartnerControls"/>
    <ds:schemaRef ds:uri="9406bea5-fcf1-424a-9f5e-6e7d0d8d5dbe"/>
    <ds:schemaRef ds:uri="a29962c2-db64-44b6-bb40-607f45c46189"/>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Hojas de cálculo</vt:lpstr>
      </vt:variant>
      <vt:variant>
        <vt:i4>72</vt:i4>
      </vt:variant>
      <vt:variant>
        <vt:lpstr>Rangos con nombre</vt:lpstr>
      </vt:variant>
      <vt:variant>
        <vt:i4>8</vt:i4>
      </vt:variant>
    </vt:vector>
  </HeadingPairs>
  <TitlesOfParts>
    <vt:vector size="80" baseType="lpstr">
      <vt:lpstr>Índice</vt:lpstr>
      <vt:lpstr>C I.1.1</vt:lpstr>
      <vt:lpstr>C I.1.2</vt:lpstr>
      <vt:lpstr>C I.2.1</vt:lpstr>
      <vt:lpstr>C I.2.2</vt:lpstr>
      <vt:lpstr>C I.3.1</vt:lpstr>
      <vt:lpstr>C I.3.2</vt:lpstr>
      <vt:lpstr>C I.4.1</vt:lpstr>
      <vt:lpstr>C I.4.2</vt:lpstr>
      <vt:lpstr>C I.5.1</vt:lpstr>
      <vt:lpstr>C I.6.1</vt:lpstr>
      <vt:lpstr>C I.7.1</vt:lpstr>
      <vt:lpstr>C I.7.2</vt:lpstr>
      <vt:lpstr>C I.7.3</vt:lpstr>
      <vt:lpstr>C I.7.4</vt:lpstr>
      <vt:lpstr>C I.8.1</vt:lpstr>
      <vt:lpstr>C II.1.1</vt:lpstr>
      <vt:lpstr>C II.1.2</vt:lpstr>
      <vt:lpstr>C II.2.1</vt:lpstr>
      <vt:lpstr>C II.2.2</vt:lpstr>
      <vt:lpstr>C II.3.1</vt:lpstr>
      <vt:lpstr>C II.3.2</vt:lpstr>
      <vt:lpstr>C II.4.1</vt:lpstr>
      <vt:lpstr>C II.4.2</vt:lpstr>
      <vt:lpstr>C II.5.1</vt:lpstr>
      <vt:lpstr>C II.6.1</vt:lpstr>
      <vt:lpstr>C III.3.1</vt:lpstr>
      <vt:lpstr>C III.3.2</vt:lpstr>
      <vt:lpstr>C III.4.1</vt:lpstr>
      <vt:lpstr>C III.4.2</vt:lpstr>
      <vt:lpstr>C III.4.3</vt:lpstr>
      <vt:lpstr>C III.5.1</vt:lpstr>
      <vt:lpstr>C III.5.2</vt:lpstr>
      <vt:lpstr>C III.6.1</vt:lpstr>
      <vt:lpstr>C III.6.2</vt:lpstr>
      <vt:lpstr>C III.7.1</vt:lpstr>
      <vt:lpstr>C III.8.1</vt:lpstr>
      <vt:lpstr>C III.9.1</vt:lpstr>
      <vt:lpstr>C III.9.2</vt:lpstr>
      <vt:lpstr>C III.9.3</vt:lpstr>
      <vt:lpstr>C III.9.4</vt:lpstr>
      <vt:lpstr>C A.I.1</vt:lpstr>
      <vt:lpstr>C A.I.2</vt:lpstr>
      <vt:lpstr>C A.I.3</vt:lpstr>
      <vt:lpstr>C A.I.4</vt:lpstr>
      <vt:lpstr>C A.I.5</vt:lpstr>
      <vt:lpstr>C A.I.6</vt:lpstr>
      <vt:lpstr>C A.I.7</vt:lpstr>
      <vt:lpstr>C A.I.8</vt:lpstr>
      <vt:lpstr>C A.II.1</vt:lpstr>
      <vt:lpstr>C A.II.2</vt:lpstr>
      <vt:lpstr>C A.II.3</vt:lpstr>
      <vt:lpstr>C A.II.4</vt:lpstr>
      <vt:lpstr>C A.II.5</vt:lpstr>
      <vt:lpstr>C A.II.6</vt:lpstr>
      <vt:lpstr>C A.II.7</vt:lpstr>
      <vt:lpstr>C A.II.8</vt:lpstr>
      <vt:lpstr>C A.II.10</vt:lpstr>
      <vt:lpstr>C A.II.9</vt:lpstr>
      <vt:lpstr>C A.II.11</vt:lpstr>
      <vt:lpstr>C A.II.12</vt:lpstr>
      <vt:lpstr>C A.II.13</vt:lpstr>
      <vt:lpstr>C A.II.14</vt:lpstr>
      <vt:lpstr>C A.III.1</vt:lpstr>
      <vt:lpstr>C A.III.2</vt:lpstr>
      <vt:lpstr>C A.III.3</vt:lpstr>
      <vt:lpstr>C R.1.1</vt:lpstr>
      <vt:lpstr>C R.1.2</vt:lpstr>
      <vt:lpstr>C R.3.1</vt:lpstr>
      <vt:lpstr>C R.3.2</vt:lpstr>
      <vt:lpstr>C R.4.1</vt:lpstr>
      <vt:lpstr>C R.4.2</vt:lpstr>
      <vt:lpstr>'C R.3.1'!_ftn26</vt:lpstr>
      <vt:lpstr>'C R.3.1'!_ftn27</vt:lpstr>
      <vt:lpstr>'C R.3.1'!_ftn28</vt:lpstr>
      <vt:lpstr>'C R.3.1'!_ftn29</vt:lpstr>
      <vt:lpstr>'C R.3.1'!_ftn30</vt:lpstr>
      <vt:lpstr>'C R.3.2'!_ftnref4</vt:lpstr>
      <vt:lpstr>'C R.3.2'!_ftnref5</vt:lpstr>
      <vt:lpstr>'C R.3.2'!_ftnref9</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2021-01-21T19:52:53Z</dcterms:created>
  <dcterms:modified xsi:type="dcterms:W3CDTF">2025-02-07T18:26:22Z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0x010100E95385B256F0574A8E5CE8FCE2A5477C</vt:lpwstr>
  </property>
  <property fmtid="{D5CDD505-2E9C-101B-9397-08002B2CF9AE}" pid="3" name="MediaServiceImageTags">
    <vt:lpwstr/>
  </property>
</Properties>
</file>